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/>
  <mc:AlternateContent xmlns:mc="http://schemas.openxmlformats.org/markup-compatibility/2006">
    <mc:Choice Requires="x15">
      <x15ac:absPath xmlns:x15ac="http://schemas.microsoft.com/office/spreadsheetml/2010/11/ac" url="C:\Users\alan.ass\Desktop\LICITAÇÕES\2025\Vigilância Patrimonial\ARTEFATOS PARA PUBLICAÇÃO\"/>
    </mc:Choice>
  </mc:AlternateContent>
  <xr:revisionPtr revIDLastSave="0" documentId="13_ncr:1_{5E9DDC2B-DBA3-4661-A45B-6865D7E9C5DA}" xr6:coauthVersionLast="47" xr6:coauthVersionMax="47" xr10:uidLastSave="{00000000-0000-0000-0000-000000000000}"/>
  <bookViews>
    <workbookView xWindow="28680" yWindow="2955" windowWidth="29040" windowHeight="15840" xr2:uid="{E2EAAD97-50BD-442D-806C-63367FD4224A}"/>
  </bookViews>
  <sheets>
    <sheet name="1 - Vigilante armado DIURNO" sheetId="28" r:id="rId1"/>
    <sheet name="2 - Vigilante armado NOTURNO" sheetId="33" r:id="rId2"/>
    <sheet name="3 - Vigilante Supervisor" sheetId="34" r:id="rId3"/>
    <sheet name="Estimativas_Uniforme" sheetId="24" r:id="rId4"/>
    <sheet name="Equipamentos e Materiais" sheetId="32" r:id="rId5"/>
    <sheet name="Resumo_Proposta" sheetId="25" r:id="rId6"/>
  </sheets>
  <definedNames>
    <definedName name="CBO_SUPERVISOR">#REF!</definedName>
    <definedName name="CBO_VIG">#REF!</definedName>
    <definedName name="DIAS_TRABALHADOS_NO_MES">#REF!</definedName>
    <definedName name="ESTADO">#REF!</definedName>
    <definedName name="SALARIO_SUPERVISOR">#REF!</definedName>
    <definedName name="SALARIO_VIG">#REF!</definedName>
    <definedName name="UNIDADE_MEDIDA">#REF!</definedName>
    <definedName name="VIGENCIA_MAXIMA">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55" i="34" l="1"/>
  <c r="F65" i="33" l="1"/>
  <c r="F66" i="28"/>
  <c r="F64" i="33"/>
  <c r="F59" i="34" l="1"/>
  <c r="F59" i="28"/>
  <c r="F58" i="33"/>
  <c r="H17" i="25"/>
  <c r="H16" i="25"/>
  <c r="E85" i="28" l="1"/>
  <c r="E84" i="33"/>
  <c r="E85" i="34"/>
  <c r="E54" i="34"/>
  <c r="E51" i="34"/>
  <c r="F52" i="34" s="1"/>
  <c r="F65" i="34" s="1"/>
  <c r="F66" i="34" s="1"/>
  <c r="E53" i="33"/>
  <c r="F54" i="33" s="1"/>
  <c r="E50" i="33"/>
  <c r="F51" i="33" s="1"/>
  <c r="E54" i="28"/>
  <c r="F55" i="28" s="1"/>
  <c r="E51" i="28"/>
  <c r="F52" i="28" s="1"/>
  <c r="F65" i="28" l="1"/>
  <c r="F24" i="34"/>
  <c r="F29" i="34" s="1"/>
  <c r="F94" i="34" s="1"/>
  <c r="F24" i="28"/>
  <c r="F29" i="28" s="1"/>
  <c r="F89" i="28" s="1"/>
  <c r="F94" i="28" s="1"/>
  <c r="F24" i="33"/>
  <c r="F26" i="33" l="1"/>
  <c r="F28" i="33" s="1"/>
  <c r="F93" i="33" s="1"/>
  <c r="E47" i="34" l="1"/>
  <c r="E64" i="34" s="1"/>
  <c r="E73" i="34" s="1"/>
  <c r="E75" i="34" s="1"/>
  <c r="E35" i="34"/>
  <c r="E63" i="34" s="1"/>
  <c r="F15" i="25"/>
  <c r="F14" i="25"/>
  <c r="H15" i="25"/>
  <c r="H14" i="25"/>
  <c r="G20" i="32"/>
  <c r="G19" i="32"/>
  <c r="G18" i="32"/>
  <c r="G17" i="32"/>
  <c r="G16" i="32"/>
  <c r="G15" i="32"/>
  <c r="G14" i="32"/>
  <c r="G13" i="24"/>
  <c r="G12" i="24"/>
  <c r="G11" i="24"/>
  <c r="G10" i="24"/>
  <c r="G9" i="24"/>
  <c r="G8" i="24"/>
  <c r="E46" i="33"/>
  <c r="E63" i="33" s="1"/>
  <c r="E72" i="33" s="1"/>
  <c r="E74" i="33" s="1"/>
  <c r="E34" i="33"/>
  <c r="E62" i="33" s="1"/>
  <c r="E47" i="28"/>
  <c r="E64" i="28" s="1"/>
  <c r="E73" i="28" s="1"/>
  <c r="E75" i="28" s="1"/>
  <c r="E35" i="28"/>
  <c r="E63" i="28" s="1"/>
  <c r="H18" i="25" l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1354445D-492B-4A4B-A441-727E40C6665D}" keepAlive="1" name="Consulta - Planilha1" description="Conexão com a consulta 'Planilha1' na pasta de trabalho." type="5" refreshedVersion="0" background="1" saveData="1">
    <dbPr connection="Provider=Microsoft.Mashup.OleDb.1;Data Source=$Workbook$;Location=Planilha1;Extended Properties=&quot;&quot;" command="SELECT * FROM [Planilha1]"/>
  </connection>
</connections>
</file>

<file path=xl/sharedStrings.xml><?xml version="1.0" encoding="utf-8"?>
<sst xmlns="http://schemas.openxmlformats.org/spreadsheetml/2006/main" count="807" uniqueCount="223">
  <si>
    <t>Dados referentes à licitação</t>
  </si>
  <si>
    <t>A</t>
  </si>
  <si>
    <t>B</t>
  </si>
  <si>
    <t>C</t>
  </si>
  <si>
    <t>DF</t>
  </si>
  <si>
    <t>D</t>
  </si>
  <si>
    <t>E</t>
  </si>
  <si>
    <t>F</t>
  </si>
  <si>
    <t>Vigência Máxima (meses)</t>
  </si>
  <si>
    <t xml:space="preserve"> 5173-30</t>
  </si>
  <si>
    <t>Posto</t>
  </si>
  <si>
    <t>Vigilante armado, diurno, 12x36h</t>
  </si>
  <si>
    <t>2.3</t>
  </si>
  <si>
    <t>Benefícios Mensais e Diários</t>
  </si>
  <si>
    <t>Transporte</t>
  </si>
  <si>
    <t>4.1</t>
  </si>
  <si>
    <t>Substituto nas Ausências Legais</t>
  </si>
  <si>
    <t>4.2</t>
  </si>
  <si>
    <t>Substituto na Intrajornada</t>
  </si>
  <si>
    <t> ITEM</t>
  </si>
  <si>
    <t> DESCRIÇÃO</t>
  </si>
  <si>
    <t>UNIDADE DE MEDIDA</t>
  </si>
  <si>
    <t>PREÇO ESTIMADO UNITÁRIO</t>
  </si>
  <si>
    <t>PREÇO TOTAL ESTIMADO</t>
  </si>
  <si>
    <t>Unidade</t>
  </si>
  <si>
    <t>Munição calibre 38</t>
  </si>
  <si>
    <t>Adicional de Periculosidade</t>
  </si>
  <si>
    <t>Adicional Noturno</t>
  </si>
  <si>
    <t>Adicional de Hora Noturna Reduzida</t>
  </si>
  <si>
    <t>SESC ou SESI</t>
  </si>
  <si>
    <t>SENAI - SENAC</t>
  </si>
  <si>
    <t>G</t>
  </si>
  <si>
    <t>H</t>
  </si>
  <si>
    <t>2.1</t>
  </si>
  <si>
    <t>13º (décimo terceiro) Salário, Férias e Adicional de Férias</t>
  </si>
  <si>
    <t>2.2</t>
  </si>
  <si>
    <t>GPS, FGTS e outras contribuições</t>
  </si>
  <si>
    <t>Aviso Prévio Indenizado</t>
  </si>
  <si>
    <t>Aviso Prévio Trabalhado</t>
  </si>
  <si>
    <t>Substituto na cobertura de Ausências Legais</t>
  </si>
  <si>
    <t>Substituto na cobertura de Licença-Paternidade</t>
  </si>
  <si>
    <t>Substituto na cobertura de Ausências por acidente de trabalho</t>
  </si>
  <si>
    <t>Substituto na cobertura de Afastamento Maternidade</t>
  </si>
  <si>
    <t>Custo de Reposição do Profissional Ausente</t>
  </si>
  <si>
    <t>Uniformes</t>
  </si>
  <si>
    <t>Outros (especificar)</t>
  </si>
  <si>
    <t>Custos Indiretos, Tributos e Lucro</t>
  </si>
  <si>
    <t>Custos Indiretos</t>
  </si>
  <si>
    <t>Lucro</t>
  </si>
  <si>
    <t>Tributos</t>
  </si>
  <si>
    <t>C.1</t>
  </si>
  <si>
    <t>C.2</t>
  </si>
  <si>
    <t>C.3</t>
  </si>
  <si>
    <t>ISS</t>
  </si>
  <si>
    <t>N.º do processo administrativo:</t>
  </si>
  <si>
    <t>Licitação N.º</t>
  </si>
  <si>
    <t>Data e apresentação da proposa (dia/mês/ano)</t>
  </si>
  <si>
    <t>Município/UF</t>
  </si>
  <si>
    <t>Ano de acordo coletivo, convenção coletiva ou sentença normativa em dissídio coletivo</t>
  </si>
  <si>
    <t>Número de meses de execução contratual</t>
  </si>
  <si>
    <t>Tipo e serviço (mesmo serviço com características distintas)</t>
  </si>
  <si>
    <t>Unid. Medida</t>
  </si>
  <si>
    <t>Quantidade de postos</t>
  </si>
  <si>
    <t>Quantidade de Funcionários</t>
  </si>
  <si>
    <t>1.1</t>
  </si>
  <si>
    <t>Dados complementares para composição dos custos referente à mão-de-obra</t>
  </si>
  <si>
    <t>Tipo de Serviço (mesmo serviço com características distintas)</t>
  </si>
  <si>
    <t xml:space="preserve">Classificação Brasileira de Ocupações ( CBO ) </t>
  </si>
  <si>
    <t>Salário Normativo da Categoria Profissional</t>
  </si>
  <si>
    <t>Categoria Profissional (vinculada à execução contratual)</t>
  </si>
  <si>
    <t>Data-Base da Categoria (dia/mês/ano)</t>
  </si>
  <si>
    <t xml:space="preserve">MÓDULO 1 </t>
  </si>
  <si>
    <t>Composição da Remuneração</t>
  </si>
  <si>
    <t>Percentual (%)</t>
  </si>
  <si>
    <t>Valor (R$)</t>
  </si>
  <si>
    <t xml:space="preserve">Salário-Base </t>
  </si>
  <si>
    <t xml:space="preserve">Adicional de Insalubridade </t>
  </si>
  <si>
    <t>Total</t>
  </si>
  <si>
    <t>MÓDULO 2</t>
  </si>
  <si>
    <t>ENCARGOS E BENEFICIOS ANUAIS, MENSAIS E DIÁRIOS</t>
  </si>
  <si>
    <t>Submódulo 2.1</t>
  </si>
  <si>
    <t xml:space="preserve">13º (Décimo Terceiro) Salário  </t>
  </si>
  <si>
    <t>Submódulo 2.2</t>
  </si>
  <si>
    <t>Encargos Previdenciários (GPS), Fundo de Garantia por Tempo de Serviço (FGTS) e outras contribuições</t>
  </si>
  <si>
    <t xml:space="preserve">INSS </t>
  </si>
  <si>
    <t xml:space="preserve">Salário Educação </t>
  </si>
  <si>
    <t xml:space="preserve">SEBRAE </t>
  </si>
  <si>
    <t xml:space="preserve">INCRA </t>
  </si>
  <si>
    <t xml:space="preserve">FGTS </t>
  </si>
  <si>
    <t>Sumódulo 2.3</t>
  </si>
  <si>
    <t>Dias úteis</t>
  </si>
  <si>
    <t>Dedução legal de 6% sobre o salário</t>
  </si>
  <si>
    <t>Valor com desconto</t>
  </si>
  <si>
    <t>Auxilio Alimentação</t>
  </si>
  <si>
    <t>Dedução legal de 2% sobre o benefício (PAT)</t>
  </si>
  <si>
    <t>Quadro- Resumo do Módulo 2 - Encargos e Benefícios Anuais, Mensais e Diários</t>
  </si>
  <si>
    <t>Encargos e Beneficios Anuais, Mensais e Dários</t>
  </si>
  <si>
    <t>Beneficios Mensais e Diários</t>
  </si>
  <si>
    <t>MÓDULO 3</t>
  </si>
  <si>
    <t>Provisão para Rescisão</t>
  </si>
  <si>
    <t xml:space="preserve">Incidência do FGTS sobre Aviso Prévio Indenizado </t>
  </si>
  <si>
    <r>
      <t>Multa do FGTS e contribuição social sobre o Aviso Prévio Indenizado</t>
    </r>
    <r>
      <rPr>
        <sz val="12"/>
        <color rgb="FFFF0000"/>
        <rFont val="Arial Nova"/>
        <family val="2"/>
      </rPr>
      <t xml:space="preserve">                                    </t>
    </r>
    <r>
      <rPr>
        <sz val="12"/>
        <rFont val="Arial Nova"/>
        <family val="2"/>
      </rPr>
      <t xml:space="preserve">       </t>
    </r>
  </si>
  <si>
    <t>Incidencia de GPS, FGTS e outras contribuições sobre o Aviso Prévio Trabalhado</t>
  </si>
  <si>
    <t>MÓDULO 4</t>
  </si>
  <si>
    <t>Submódulo 4.1</t>
  </si>
  <si>
    <t xml:space="preserve">Substituto na cobertura de Férias </t>
  </si>
  <si>
    <t>Submódulo 4.2</t>
  </si>
  <si>
    <t>Quadro-Resumo do Módulo 4 - Custo de Reposição do Profissional Ausente</t>
  </si>
  <si>
    <t>MÓDULO 5</t>
  </si>
  <si>
    <t>Insumos Diversos</t>
  </si>
  <si>
    <t>Equipamentos</t>
  </si>
  <si>
    <t>SubTotal (Módulos 1+2+3+4+5)</t>
  </si>
  <si>
    <t>MÓDULO 6</t>
  </si>
  <si>
    <t xml:space="preserve">PIS    </t>
  </si>
  <si>
    <t xml:space="preserve">COFINS </t>
  </si>
  <si>
    <t>C.4</t>
  </si>
  <si>
    <t>CPRB</t>
  </si>
  <si>
    <t>2. QUADRO-RESUMO DO CUSTO POR EMPREGADO</t>
  </si>
  <si>
    <t>Mão de obra vinculada à execução contratual (valor mensal por empregado)</t>
  </si>
  <si>
    <t>Módulo 1 - Composição da Remuneração</t>
  </si>
  <si>
    <t>Módulo 2 - Encargos e Beneficios Anuais, Mensais e Diários</t>
  </si>
  <si>
    <t>Módulo 3 - Provisão para Rescisão</t>
  </si>
  <si>
    <t>Módulo 4 - Custo de Reposição do Profissional Ausente + Intrajornada</t>
  </si>
  <si>
    <t>Módulo 5 - Insumos Diversos</t>
  </si>
  <si>
    <t>Subtotal (A+B+C+D+E)</t>
  </si>
  <si>
    <t>Módulo 6 - Custos Indiretos, Tributos e Lucro</t>
  </si>
  <si>
    <t>Valor Total por EMPREGADO</t>
  </si>
  <si>
    <t>Valor Total por Posto</t>
  </si>
  <si>
    <t>PLANILHA DE CUSTOS E FORMAÇÃO DE PREÇOS</t>
  </si>
  <si>
    <t>Vigência Máxima</t>
  </si>
  <si>
    <t xml:space="preserve">QUADRO RESUMO </t>
  </si>
  <si>
    <t>ITEM</t>
  </si>
  <si>
    <t>POSTO DE TRABALHO (A)</t>
  </si>
  <si>
    <t>NÚMERO DE POSTOS (B)</t>
  </si>
  <si>
    <t>EMPREGADOS POR POSTO (C)</t>
  </si>
  <si>
    <t>QUANTIDADE DE EMPREGADOS (D) = (B x C)</t>
  </si>
  <si>
    <t xml:space="preserve"> - Conforme piso salarial estabelecio na cláusula quarta, caput, da CCT DF000333/2024.</t>
  </si>
  <si>
    <t xml:space="preserve"> - Lei 12.740/2012 e Cláusula quarta, caput, da CCT DF000333/2024.</t>
  </si>
  <si>
    <t>- Percentual de provisão mensal conforme Anexo XII da IN 05/17: férias: (1/11) = 0,09090 ≅ 9,075% | adicional: (1/3)/11 = 3,03% ≅ 3,025%</t>
  </si>
  <si>
    <t>- Fundamentação: art. 3º, inciso I, do Decreto nº 87.043/82.</t>
  </si>
  <si>
    <t>- Fundamentação: art. 22, inciso I da Lei nº 8.212/91.</t>
  </si>
  <si>
    <t>- Fundamentação: art. 30 da Lei nº 8.036/90 e art. 1º da Lei nº 8.154/90.</t>
  </si>
  <si>
    <t>- Fundamentação: Decreto-Lei nº 2.318/86</t>
  </si>
  <si>
    <t>- Fundamentação: Lei nº 8.029/90, alterada pela Lei nº 8.154/90.</t>
  </si>
  <si>
    <t>- Fundamentação: art. 1º, inciso I, do Decreto-Lei nº 1.146/70.</t>
  </si>
  <si>
    <t>- Fundamentação: art. 15 da Lei nº 8.036/90 e art. 7º, inciso III, da Constituição Federal de 1988.</t>
  </si>
  <si>
    <t>- Foi considerado o valor da passagem de R$ 5,50, definido no inciso III do Art. 3º do Decreto nº 40.381/2020 do Distrito Federal. | Foram considerados 15 dias de trabalho no regime 12x36h</t>
  </si>
  <si>
    <t>- Conforme Lei nº 4.090/1962 e Art. 7º, inciso VIII da Constituição Federal de 1988. Percentual de provisão mensal: 1/12 = 8,33%</t>
  </si>
  <si>
    <t>- ISS praticado no DF. Lei Complementar 116/2003.</t>
  </si>
  <si>
    <t>- Conforme Cláusula décima segunda da CCT DF000333/2024.</t>
  </si>
  <si>
    <t>VALOR UNITÁRIO DO POSTO (E)</t>
  </si>
  <si>
    <t>VALOR MENSAL (F) = (B x E)</t>
  </si>
  <si>
    <t>DF000333/2024</t>
  </si>
  <si>
    <t>- O SAT a depender do grau de risco do serviço irá variar entre 1% a 3%. O SAT pode ser multiplicado pelo FAP, que varia entre 0,5 e 2, fazendo com que este item da planilha possa varia entre 0,5 e 6,00%. Para fins de elaboração de preço de referência, usou-se o percentual intermediário de 3,00%.</t>
  </si>
  <si>
    <t>- Coparticipação de 2% vinculada à opção pelo PAT.</t>
  </si>
  <si>
    <t>A.1</t>
  </si>
  <si>
    <t>A.2</t>
  </si>
  <si>
    <t>B.1</t>
  </si>
  <si>
    <t>B.2</t>
  </si>
  <si>
    <t>QTDE. ANUAL POR FUNCIONÁRIO</t>
  </si>
  <si>
    <t>UNIFORMES - VIGILANTE PATRIMONIAL</t>
  </si>
  <si>
    <t>EQUIPAMENTOS</t>
  </si>
  <si>
    <t>Valor diário</t>
  </si>
  <si>
    <t>Valor mensal Vig.</t>
  </si>
  <si>
    <t>PLANILHA DE CUSTOS E FORMAÇÃO DE PREÇOS - Vigilante armado, DIURNO, 12x36h</t>
  </si>
  <si>
    <t>08280.002708/2025-74</t>
  </si>
  <si>
    <t>PREGÃO 90002/2025</t>
  </si>
  <si>
    <r>
      <t xml:space="preserve">Substituto na cobertura de Intervalo para repouso ou alimentação - </t>
    </r>
    <r>
      <rPr>
        <sz val="12"/>
        <color rgb="FFFF0000"/>
        <rFont val="Arial Nova"/>
        <family val="2"/>
      </rPr>
      <t>CLÁUSULA TRIGÉSIMA SÉTIMA  CCT 2024/2024 - DF000333/2024</t>
    </r>
    <r>
      <rPr>
        <sz val="12"/>
        <rFont val="Arial Nova"/>
        <family val="2"/>
      </rPr>
      <t xml:space="preserve"> </t>
    </r>
    <r>
      <rPr>
        <b/>
        <sz val="12"/>
        <color rgb="FFFF0000"/>
        <rFont val="Arial Nova"/>
        <family val="2"/>
      </rPr>
      <t>- INDENIZADA</t>
    </r>
  </si>
  <si>
    <t>Materiais</t>
  </si>
  <si>
    <t>PLANILHA DE CUSTOS E FORMAÇÃO DE PREÇOS - Vigilante armado, NOTURNO, 12x36h</t>
  </si>
  <si>
    <r>
      <t>Adicional Noturno (</t>
    </r>
    <r>
      <rPr>
        <sz val="12"/>
        <color rgb="FFFF0000"/>
        <rFont val="Arial Nova"/>
        <family val="2"/>
      </rPr>
      <t>CLÁUSULA DÉCIMA - CCT 2024/2024 - DF000333/2024</t>
    </r>
    <r>
      <rPr>
        <sz val="12"/>
        <rFont val="Arial Nova"/>
        <family val="2"/>
      </rPr>
      <t>)</t>
    </r>
  </si>
  <si>
    <t xml:space="preserve">Valor anual Vig. </t>
  </si>
  <si>
    <t>Calça cargo em brim pesado na cor preta, com zíper de qualidade e botão caseado.</t>
  </si>
  <si>
    <t>Camisa, de cor lisa e bolso, de mangas compridas e curtas, composição mista de, no mínimo, 60% algodão</t>
  </si>
  <si>
    <t>Cinto de náilon;</t>
  </si>
  <si>
    <t>Sapatos ou coturnos</t>
  </si>
  <si>
    <t>Par</t>
  </si>
  <si>
    <t xml:space="preserve">Meias
</t>
  </si>
  <si>
    <t>Quepe ou boné com logotipo da empresa</t>
  </si>
  <si>
    <t>Jaqueta de frio ou japona</t>
  </si>
  <si>
    <t>Cinto com coldre e baleiro</t>
  </si>
  <si>
    <t>CAPA COLETE BALÍSTICO NÍVEL II-A c/ PLACA BALÍSTICA</t>
  </si>
  <si>
    <t>Revolver calibre 38 (seis tiros) ou armamento superior de uso permitido</t>
  </si>
  <si>
    <t>QUANTIDADE</t>
  </si>
  <si>
    <t>DEPRECIAÇÃO ANUAL</t>
  </si>
  <si>
    <t>COLETE À PROVA DE BALAS (NÍVEL A-II)</t>
  </si>
  <si>
    <t>RÁDIO COMUNICADOR COM BATERIAS RECARREGÁVEIS E ALCANCE MÍNIMO DE 6KM.</t>
  </si>
  <si>
    <t>Capa de chuva COM CAPUZ</t>
  </si>
  <si>
    <t>unidade</t>
  </si>
  <si>
    <t>Crachá</t>
  </si>
  <si>
    <t>Cassetete tipo Tonfa e porta Tonfa;</t>
  </si>
  <si>
    <t xml:space="preserve">Apito com cordão
</t>
  </si>
  <si>
    <t>Livro de ocorrência (manual ou informatizado)</t>
  </si>
  <si>
    <t>Lanterna completa com pilha ou bateria recarregáveis, com porta lanterna - p/ posto NOTURNO</t>
  </si>
  <si>
    <t>DIURNO</t>
  </si>
  <si>
    <t>NOTURNO</t>
  </si>
  <si>
    <t>VALOR MENSAL DA CONTRATAÇÃO</t>
  </si>
  <si>
    <t>VALOR ANUAL DA CONTRAAÇÃO</t>
  </si>
  <si>
    <t>MATERIAIS</t>
  </si>
  <si>
    <t>PLANILHA DE CUSTOS E FORMAÇÃO DE PREÇOS - Vigilante Supervisor</t>
  </si>
  <si>
    <t>Vigilante/funcionário</t>
  </si>
  <si>
    <t>Quantidade de vigilante</t>
  </si>
  <si>
    <t>Vigilante Supervisor</t>
  </si>
  <si>
    <t>Vigilante Supervisor 44h semanais</t>
  </si>
  <si>
    <t>PREGÃO 90003/2025</t>
  </si>
  <si>
    <t xml:space="preserve"> - Conforme piso salarial estabelecio na cláusula quarta, "e", da CCT DF000333/2024.</t>
  </si>
  <si>
    <t>Férias + 1/3 constitucional de férias</t>
  </si>
  <si>
    <r>
      <t xml:space="preserve">Riscos Ambientais do Trabalho (RAT X FAP) </t>
    </r>
    <r>
      <rPr>
        <sz val="12"/>
        <color rgb="FFFF0000"/>
        <rFont val="Arial Nova"/>
        <family val="2"/>
      </rPr>
      <t xml:space="preserve">A empresa deve comprovar </t>
    </r>
  </si>
  <si>
    <r>
      <t xml:space="preserve">Riscos Ambientais do Trabalho (RAT x FAP) </t>
    </r>
    <r>
      <rPr>
        <sz val="12"/>
        <color rgb="FFFF0000"/>
        <rFont val="Arial Nova"/>
        <family val="2"/>
      </rPr>
      <t>A empresa deverá comprovar</t>
    </r>
  </si>
  <si>
    <t>Fundo Social e Odontológico</t>
  </si>
  <si>
    <t>Aposentadoria por Invalidez por Doença</t>
  </si>
  <si>
    <t>Multa do FGTS sobre o Aviso Prévio Trabalhado e sobre o Aviso Prévio Indenizado</t>
  </si>
  <si>
    <t>Multa do FGTS sobre o Aviso Prévio Trabalhado e sobre o Aviso Prévio Indenizado.</t>
  </si>
  <si>
    <t xml:space="preserve">Substituto durante ausência por doença. </t>
  </si>
  <si>
    <t>SUPERVISOR</t>
  </si>
  <si>
    <t>Pregão 90003/2025</t>
  </si>
  <si>
    <t xml:space="preserve"> conforme cláusula décima quarta da CCT DF333/2024</t>
  </si>
  <si>
    <t>conforme cláusula décima quarta da CCT DF333/2024</t>
  </si>
  <si>
    <t>Data e apresentação da proposta (dia/mês/ano)</t>
  </si>
  <si>
    <t xml:space="preserve">Auxílio saúde </t>
  </si>
  <si>
    <t>Auxílio saúde</t>
  </si>
  <si>
    <r>
      <t xml:space="preserve">Substituto na cobertura de Intervalo para repouso ou alimentação - </t>
    </r>
    <r>
      <rPr>
        <sz val="12"/>
        <color rgb="FFFF0000"/>
        <rFont val="Arial Nova"/>
        <family val="2"/>
      </rPr>
      <t>CLÁUSULA TRIGÉSIMA SÉTIMA, §4º  CCT 2024/2024 - DF000333/2024</t>
    </r>
    <r>
      <rPr>
        <sz val="12"/>
        <rFont val="Arial Nova"/>
        <family val="2"/>
      </rPr>
      <t xml:space="preserve"> </t>
    </r>
    <r>
      <rPr>
        <b/>
        <sz val="12"/>
        <color rgb="FFFF0000"/>
        <rFont val="Arial Nova"/>
        <family val="2"/>
      </rPr>
      <t>- INDENIZADA</t>
    </r>
  </si>
  <si>
    <r>
      <t xml:space="preserve">Substituto na cobertura de Intervalo para repouso ou alimentação - </t>
    </r>
    <r>
      <rPr>
        <sz val="12"/>
        <color rgb="FFFF0000"/>
        <rFont val="Arial Nova"/>
        <family val="2"/>
      </rPr>
      <t>CLÁUSULA TRIGÉSIMA SÉTIMA, §4º CCT 2024/2024 - DF000333/2024</t>
    </r>
    <r>
      <rPr>
        <sz val="12"/>
        <rFont val="Arial Nova"/>
        <family val="2"/>
      </rPr>
      <t xml:space="preserve"> </t>
    </r>
    <r>
      <rPr>
        <b/>
        <sz val="12"/>
        <color rgb="FFFF0000"/>
        <rFont val="Arial Nova"/>
        <family val="2"/>
      </rPr>
      <t>- INDENIZADA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</si>
</sst>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9">
    <numFmt numFmtId="8" formatCode="&quot;R$&quot;\ #,##0.00;[Red]\-&quot;R$&quot;\ #,##0.00"/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&quot;R$&quot;\ #,##0.00"/>
    <numFmt numFmtId="165" formatCode="_(&quot;R$ &quot;* #,##0.00_);_(&quot;R$ &quot;* \(#,##0.00\);_(&quot;R$ &quot;* &quot;-&quot;??_);_(@_)"/>
    <numFmt numFmtId="166" formatCode="_(&quot;R$ &quot;* #,##0.00_);_(&quot;R$ &quot;* \(#,##0.00\);_(&quot;R$ &quot;* \-??_);_(@_)"/>
    <numFmt numFmtId="167" formatCode="_(* #,##0.00_);_(* \(#,##0.00\);_(* &quot;-&quot;??_);_(@_)"/>
    <numFmt numFmtId="168" formatCode="0.0000%"/>
    <numFmt numFmtId="169" formatCode="&quot;R$&quot;#,##0.00"/>
  </numFmts>
  <fonts count="4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u/>
      <sz val="10"/>
      <color indexed="12"/>
      <name val="Arial"/>
      <family val="2"/>
    </font>
    <font>
      <u/>
      <sz val="11"/>
      <color theme="10"/>
      <name val="Calibri"/>
      <family val="2"/>
    </font>
    <font>
      <sz val="11"/>
      <color indexed="8"/>
      <name val="Calibri"/>
      <family val="2"/>
    </font>
    <font>
      <sz val="10"/>
      <name val="Arial"/>
      <family val="2"/>
      <charset val="1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sz val="10"/>
      <name val="Arial"/>
      <family val="2"/>
    </font>
    <font>
      <sz val="10"/>
      <color theme="1"/>
      <name val="Arial"/>
      <family val="2"/>
    </font>
    <font>
      <sz val="11"/>
      <color theme="1"/>
      <name val="Arial"/>
      <family val="2"/>
    </font>
    <font>
      <b/>
      <sz val="12"/>
      <color theme="0"/>
      <name val="Arial Nova"/>
      <family val="2"/>
    </font>
    <font>
      <sz val="12"/>
      <color theme="0"/>
      <name val="Arial Nova"/>
      <family val="2"/>
    </font>
    <font>
      <b/>
      <sz val="11"/>
      <name val="Arial Nova"/>
      <family val="2"/>
    </font>
    <font>
      <sz val="11"/>
      <color theme="1"/>
      <name val="Arial Nova"/>
      <family val="2"/>
    </font>
    <font>
      <b/>
      <sz val="14"/>
      <name val="Arial Nova"/>
      <family val="2"/>
    </font>
    <font>
      <b/>
      <sz val="11"/>
      <color theme="1"/>
      <name val="Arial Nova"/>
      <family val="2"/>
    </font>
    <font>
      <b/>
      <sz val="12"/>
      <color theme="1"/>
      <name val="Arial Nova"/>
      <family val="2"/>
    </font>
    <font>
      <b/>
      <sz val="11"/>
      <color theme="0"/>
      <name val="Arial Nova"/>
      <family val="2"/>
    </font>
    <font>
      <sz val="11"/>
      <color theme="0"/>
      <name val="Arial Nova"/>
      <family val="2"/>
    </font>
    <font>
      <b/>
      <sz val="12"/>
      <name val="Arial Nova"/>
      <family val="2"/>
    </font>
    <font>
      <sz val="12"/>
      <color theme="1"/>
      <name val="Arial Nova"/>
      <family val="2"/>
    </font>
    <font>
      <sz val="11"/>
      <color rgb="FF333333"/>
      <name val="Arial Nova"/>
      <family val="2"/>
    </font>
    <font>
      <b/>
      <sz val="14"/>
      <color theme="0"/>
      <name val="Arial Nova"/>
      <family val="2"/>
    </font>
    <font>
      <sz val="12"/>
      <color rgb="FFFF0000"/>
      <name val="Arial Nova"/>
      <family val="2"/>
    </font>
    <font>
      <b/>
      <sz val="14"/>
      <color rgb="FFFFFF99"/>
      <name val="Arial Nova"/>
      <family val="2"/>
    </font>
    <font>
      <sz val="12"/>
      <name val="Arial Nova"/>
      <family val="2"/>
    </font>
    <font>
      <b/>
      <sz val="13"/>
      <color theme="1"/>
      <name val="Arial Nova"/>
      <family val="2"/>
    </font>
    <font>
      <sz val="12"/>
      <color rgb="FF000000"/>
      <name val="Arial Nova"/>
      <family val="2"/>
    </font>
    <font>
      <sz val="11.5"/>
      <color theme="1"/>
      <name val="Arial Nova"/>
      <family val="2"/>
    </font>
    <font>
      <b/>
      <sz val="14"/>
      <color theme="1"/>
      <name val="Arial Nova"/>
      <family val="2"/>
    </font>
    <font>
      <sz val="9"/>
      <name val="Arial Nova"/>
      <family val="2"/>
    </font>
    <font>
      <b/>
      <sz val="11"/>
      <color rgb="FFFF0000"/>
      <name val="Arial Nova"/>
      <family val="2"/>
    </font>
    <font>
      <sz val="8"/>
      <name val="Calibri"/>
      <family val="2"/>
      <scheme val="minor"/>
    </font>
    <font>
      <b/>
      <sz val="11"/>
      <color theme="1"/>
      <name val="Calibri Light"/>
      <family val="1"/>
      <scheme val="major"/>
    </font>
    <font>
      <sz val="12"/>
      <color theme="4"/>
      <name val="Cambria"/>
      <family val="1"/>
    </font>
    <font>
      <b/>
      <i/>
      <sz val="10"/>
      <color rgb="FFFF0000"/>
      <name val="Arial Nova"/>
      <family val="2"/>
    </font>
    <font>
      <b/>
      <sz val="12"/>
      <color rgb="FFFF0000"/>
      <name val="Arial Nova"/>
      <family val="2"/>
    </font>
    <font>
      <b/>
      <sz val="16"/>
      <color theme="0"/>
      <name val="Arial Nova"/>
      <family val="2"/>
    </font>
    <font>
      <sz val="16"/>
      <color theme="0"/>
      <name val="Arial Nova"/>
      <family val="2"/>
    </font>
    <font>
      <sz val="16"/>
      <color theme="1"/>
      <name val="Arial Nova"/>
      <family val="2"/>
    </font>
    <font>
      <b/>
      <i/>
      <sz val="16"/>
      <color rgb="FFFF0000"/>
      <name val="Arial Nova"/>
      <family val="2"/>
    </font>
    <font>
      <b/>
      <sz val="16"/>
      <name val="Arial Nova"/>
      <family val="2"/>
    </font>
    <font>
      <b/>
      <sz val="16"/>
      <color theme="1"/>
      <name val="Arial Nova"/>
      <family val="2"/>
    </font>
    <font>
      <sz val="16"/>
      <color theme="1"/>
      <name val="Calibri"/>
      <family val="2"/>
      <scheme val="minor"/>
    </font>
    <font>
      <sz val="14"/>
      <color theme="1"/>
      <name val="Arial Nova"/>
      <family val="2"/>
    </font>
    <font>
      <sz val="16"/>
      <name val="Arial Nova"/>
      <family val="2"/>
    </font>
    <font>
      <sz val="14"/>
      <color theme="1"/>
      <name val="Calibri"/>
      <family val="2"/>
      <scheme val="minor"/>
    </font>
  </fonts>
  <fills count="1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0041C4"/>
        <bgColor indexed="64"/>
      </patternFill>
    </fill>
    <fill>
      <patternFill patternType="solid">
        <fgColor rgb="FFE63946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9.9978637043366805E-2"/>
        <bgColor theme="4"/>
      </patternFill>
    </fill>
    <fill>
      <patternFill patternType="solid">
        <fgColor rgb="FF22721C"/>
        <bgColor indexed="64"/>
      </patternFill>
    </fill>
    <fill>
      <patternFill patternType="solid">
        <fgColor theme="2" tint="-9.9948118533890809E-2"/>
        <bgColor indexed="64"/>
      </patternFill>
    </fill>
    <fill>
      <patternFill patternType="solid">
        <fgColor rgb="FF0041C4"/>
        <bgColor theme="4"/>
      </patternFill>
    </fill>
    <fill>
      <patternFill patternType="solid">
        <fgColor theme="0"/>
        <bgColor theme="4"/>
      </patternFill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dashed">
        <color indexed="64"/>
      </top>
      <bottom style="dashed">
        <color indexed="64"/>
      </bottom>
      <diagonal/>
    </border>
    <border>
      <left/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/>
      <top style="dashed">
        <color indexed="64"/>
      </top>
      <bottom style="dashed">
        <color indexed="64"/>
      </bottom>
      <diagonal/>
    </border>
    <border>
      <left style="dashed">
        <color indexed="64"/>
      </left>
      <right/>
      <top/>
      <bottom style="dashed">
        <color indexed="64"/>
      </bottom>
      <diagonal/>
    </border>
    <border>
      <left/>
      <right/>
      <top/>
      <bottom style="dashed">
        <color indexed="64"/>
      </bottom>
      <diagonal/>
    </border>
    <border>
      <left/>
      <right style="dashed">
        <color indexed="64"/>
      </right>
      <top/>
      <bottom style="dashed">
        <color indexed="64"/>
      </bottom>
      <diagonal/>
    </border>
    <border>
      <left style="dashed">
        <color indexed="64"/>
      </left>
      <right style="dashed">
        <color indexed="64"/>
      </right>
      <top/>
      <bottom style="dashed">
        <color indexed="64"/>
      </bottom>
      <diagonal/>
    </border>
    <border>
      <left/>
      <right/>
      <top style="dashed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theme="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76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3" fillId="0" borderId="0" applyNumberFormat="0" applyFill="0" applyBorder="0" applyAlignment="0" applyProtection="0">
      <alignment vertical="top"/>
      <protection locked="0"/>
    </xf>
    <xf numFmtId="0" fontId="4" fillId="0" borderId="0" applyNumberFormat="0" applyFill="0" applyBorder="0" applyAlignment="0" applyProtection="0">
      <alignment vertical="top"/>
      <protection locked="0"/>
    </xf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44" fontId="5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6" fontId="6" fillId="0" borderId="0"/>
    <xf numFmtId="44" fontId="1" fillId="0" borderId="0" applyFont="0" applyFill="0" applyBorder="0" applyAlignment="0" applyProtection="0"/>
    <xf numFmtId="0" fontId="2" fillId="0" borderId="0"/>
    <xf numFmtId="0" fontId="2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1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7" fillId="0" borderId="0" applyNumberFormat="0" applyFill="0" applyBorder="0" applyAlignment="0" applyProtection="0"/>
    <xf numFmtId="0" fontId="8" fillId="0" borderId="5" applyNumberFormat="0" applyFill="0" applyAlignment="0" applyProtection="0"/>
    <xf numFmtId="0" fontId="7" fillId="0" borderId="0" applyNumberForma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9" fillId="0" borderId="0"/>
    <xf numFmtId="167" fontId="2" fillId="0" borderId="0" applyFont="0" applyFill="0" applyBorder="0" applyAlignment="0" applyProtection="0"/>
    <xf numFmtId="0" fontId="10" fillId="0" borderId="0"/>
    <xf numFmtId="44" fontId="1" fillId="0" borderId="0" applyFont="0" applyFill="0" applyBorder="0" applyAlignment="0" applyProtection="0"/>
    <xf numFmtId="0" fontId="11" fillId="0" borderId="0"/>
    <xf numFmtId="0" fontId="1" fillId="0" borderId="0"/>
    <xf numFmtId="0" fontId="1" fillId="0" borderId="0"/>
    <xf numFmtId="0" fontId="2" fillId="0" borderId="0"/>
  </cellStyleXfs>
  <cellXfs count="271">
    <xf numFmtId="0" fontId="0" fillId="0" borderId="0" xfId="0"/>
    <xf numFmtId="0" fontId="15" fillId="0" borderId="0" xfId="72" applyFont="1" applyProtection="1">
      <protection locked="0"/>
    </xf>
    <xf numFmtId="0" fontId="17" fillId="0" borderId="0" xfId="72" applyFont="1" applyProtection="1">
      <protection locked="0"/>
    </xf>
    <xf numFmtId="0" fontId="20" fillId="0" borderId="0" xfId="72" applyFont="1" applyProtection="1">
      <protection locked="0"/>
    </xf>
    <xf numFmtId="0" fontId="19" fillId="0" borderId="0" xfId="72" applyFont="1" applyProtection="1">
      <protection locked="0"/>
    </xf>
    <xf numFmtId="0" fontId="22" fillId="0" borderId="0" xfId="72" applyFont="1" applyProtection="1">
      <protection locked="0"/>
    </xf>
    <xf numFmtId="0" fontId="15" fillId="0" borderId="0" xfId="72" applyFont="1" applyAlignment="1" applyProtection="1">
      <alignment horizontal="center"/>
      <protection locked="0"/>
    </xf>
    <xf numFmtId="0" fontId="15" fillId="0" borderId="0" xfId="0" applyFont="1" applyProtection="1">
      <protection locked="0"/>
    </xf>
    <xf numFmtId="0" fontId="15" fillId="2" borderId="0" xfId="72" applyFont="1" applyFill="1" applyProtection="1">
      <protection locked="0"/>
    </xf>
    <xf numFmtId="0" fontId="23" fillId="0" borderId="0" xfId="72" applyFont="1" applyProtection="1">
      <protection locked="0"/>
    </xf>
    <xf numFmtId="0" fontId="17" fillId="0" borderId="0" xfId="72" applyFont="1" applyAlignment="1" applyProtection="1">
      <alignment horizontal="center" vertical="center"/>
      <protection locked="0"/>
    </xf>
    <xf numFmtId="0" fontId="19" fillId="0" borderId="0" xfId="72" applyFont="1" applyAlignment="1" applyProtection="1">
      <alignment horizontal="center" vertical="center"/>
      <protection locked="0"/>
    </xf>
    <xf numFmtId="0" fontId="15" fillId="0" borderId="0" xfId="0" applyFont="1" applyAlignment="1" applyProtection="1">
      <alignment horizontal="center" vertical="center"/>
      <protection locked="0"/>
    </xf>
    <xf numFmtId="0" fontId="15" fillId="0" borderId="0" xfId="72" applyFont="1" applyAlignment="1" applyProtection="1">
      <alignment horizontal="center" vertical="center"/>
      <protection locked="0"/>
    </xf>
    <xf numFmtId="0" fontId="25" fillId="0" borderId="0" xfId="68" applyFont="1" applyAlignment="1">
      <alignment vertical="center"/>
    </xf>
    <xf numFmtId="0" fontId="26" fillId="5" borderId="0" xfId="68" applyFont="1" applyFill="1" applyAlignment="1">
      <alignment horizontal="centerContinuous" vertical="center"/>
    </xf>
    <xf numFmtId="0" fontId="15" fillId="0" borderId="0" xfId="0" applyFont="1"/>
    <xf numFmtId="0" fontId="21" fillId="7" borderId="14" xfId="68" applyFont="1" applyFill="1" applyBorder="1" applyAlignment="1">
      <alignment horizontal="left" vertical="center"/>
    </xf>
    <xf numFmtId="0" fontId="26" fillId="7" borderId="14" xfId="68" applyFont="1" applyFill="1" applyBorder="1" applyAlignment="1">
      <alignment horizontal="centerContinuous" vertical="center"/>
    </xf>
    <xf numFmtId="0" fontId="13" fillId="0" borderId="0" xfId="68" applyFont="1" applyAlignment="1">
      <alignment vertical="center"/>
    </xf>
    <xf numFmtId="0" fontId="22" fillId="3" borderId="10" xfId="68" applyFont="1" applyFill="1" applyBorder="1" applyAlignment="1">
      <alignment horizontal="center" vertical="center"/>
    </xf>
    <xf numFmtId="0" fontId="27" fillId="3" borderId="9" xfId="68" applyFont="1" applyFill="1" applyBorder="1" applyAlignment="1">
      <alignment vertical="center"/>
    </xf>
    <xf numFmtId="0" fontId="22" fillId="0" borderId="10" xfId="68" applyFont="1" applyBorder="1" applyAlignment="1">
      <alignment horizontal="center" vertical="center"/>
    </xf>
    <xf numFmtId="0" fontId="27" fillId="0" borderId="9" xfId="68" applyFont="1" applyBorder="1" applyAlignment="1">
      <alignment vertical="center"/>
    </xf>
    <xf numFmtId="0" fontId="22" fillId="3" borderId="9" xfId="68" applyFont="1" applyFill="1" applyBorder="1" applyAlignment="1">
      <alignment vertical="center"/>
    </xf>
    <xf numFmtId="0" fontId="22" fillId="0" borderId="9" xfId="68" applyFont="1" applyBorder="1" applyAlignment="1">
      <alignment vertical="center"/>
    </xf>
    <xf numFmtId="0" fontId="22" fillId="3" borderId="9" xfId="68" applyFont="1" applyFill="1" applyBorder="1" applyAlignment="1">
      <alignment vertical="center" wrapText="1"/>
    </xf>
    <xf numFmtId="0" fontId="18" fillId="0" borderId="17" xfId="68" applyFont="1" applyBorder="1" applyAlignment="1">
      <alignment vertical="center"/>
    </xf>
    <xf numFmtId="0" fontId="18" fillId="0" borderId="0" xfId="68" applyFont="1" applyAlignment="1">
      <alignment vertical="center"/>
    </xf>
    <xf numFmtId="0" fontId="21" fillId="7" borderId="2" xfId="68" applyFont="1" applyFill="1" applyBorder="1" applyAlignment="1">
      <alignment horizontal="center" vertical="center"/>
    </xf>
    <xf numFmtId="0" fontId="21" fillId="7" borderId="3" xfId="68" applyFont="1" applyFill="1" applyBorder="1" applyAlignment="1">
      <alignment vertical="center"/>
    </xf>
    <xf numFmtId="0" fontId="21" fillId="7" borderId="1" xfId="68" applyFont="1" applyFill="1" applyBorder="1" applyAlignment="1">
      <alignment vertical="center"/>
    </xf>
    <xf numFmtId="0" fontId="21" fillId="7" borderId="3" xfId="68" applyFont="1" applyFill="1" applyBorder="1" applyAlignment="1">
      <alignment horizontal="center" vertical="center" wrapText="1"/>
    </xf>
    <xf numFmtId="0" fontId="22" fillId="3" borderId="7" xfId="68" applyFont="1" applyFill="1" applyBorder="1" applyAlignment="1">
      <alignment horizontal="center" vertical="center" wrapText="1"/>
    </xf>
    <xf numFmtId="49" fontId="18" fillId="3" borderId="8" xfId="68" applyNumberFormat="1" applyFont="1" applyFill="1" applyBorder="1" applyAlignment="1">
      <alignment horizontal="center" vertical="center" wrapText="1"/>
    </xf>
    <xf numFmtId="0" fontId="28" fillId="0" borderId="9" xfId="68" applyFont="1" applyBorder="1" applyAlignment="1">
      <alignment horizontal="left" vertical="center"/>
    </xf>
    <xf numFmtId="0" fontId="28" fillId="0" borderId="9" xfId="68" applyFont="1" applyBorder="1" applyAlignment="1">
      <alignment horizontal="centerContinuous" vertical="center"/>
    </xf>
    <xf numFmtId="0" fontId="28" fillId="0" borderId="9" xfId="68" applyFont="1" applyBorder="1" applyAlignment="1">
      <alignment vertical="center"/>
    </xf>
    <xf numFmtId="0" fontId="30" fillId="0" borderId="9" xfId="68" applyFont="1" applyBorder="1" applyAlignment="1">
      <alignment vertical="center"/>
    </xf>
    <xf numFmtId="0" fontId="21" fillId="0" borderId="9" xfId="68" applyFont="1" applyBorder="1" applyAlignment="1">
      <alignment vertical="center"/>
    </xf>
    <xf numFmtId="0" fontId="27" fillId="0" borderId="0" xfId="68" applyFont="1" applyAlignment="1">
      <alignment vertical="center"/>
    </xf>
    <xf numFmtId="0" fontId="21" fillId="10" borderId="10" xfId="68" applyFont="1" applyFill="1" applyBorder="1" applyAlignment="1">
      <alignment horizontal="center" vertical="center"/>
    </xf>
    <xf numFmtId="0" fontId="21" fillId="10" borderId="9" xfId="68" applyFont="1" applyFill="1" applyBorder="1" applyAlignment="1">
      <alignment vertical="center"/>
    </xf>
    <xf numFmtId="0" fontId="21" fillId="10" borderId="11" xfId="68" applyFont="1" applyFill="1" applyBorder="1" applyAlignment="1">
      <alignment horizontal="center" vertical="center"/>
    </xf>
    <xf numFmtId="0" fontId="21" fillId="10" borderId="9" xfId="68" applyFont="1" applyFill="1" applyBorder="1" applyAlignment="1">
      <alignment horizontal="center" vertical="center"/>
    </xf>
    <xf numFmtId="0" fontId="27" fillId="3" borderId="10" xfId="68" applyFont="1" applyFill="1" applyBorder="1" applyAlignment="1">
      <alignment horizontal="center" vertical="center"/>
    </xf>
    <xf numFmtId="49" fontId="27" fillId="3" borderId="9" xfId="68" applyNumberFormat="1" applyFont="1" applyFill="1" applyBorder="1" applyAlignment="1">
      <alignment horizontal="left" vertical="center"/>
    </xf>
    <xf numFmtId="0" fontId="27" fillId="0" borderId="10" xfId="68" applyFont="1" applyBorder="1" applyAlignment="1">
      <alignment horizontal="center" vertical="center"/>
    </xf>
    <xf numFmtId="49" fontId="27" fillId="0" borderId="9" xfId="68" applyNumberFormat="1" applyFont="1" applyBorder="1" applyAlignment="1">
      <alignment horizontal="left" vertical="center"/>
    </xf>
    <xf numFmtId="9" fontId="27" fillId="0" borderId="11" xfId="3" applyFont="1" applyFill="1" applyBorder="1" applyAlignment="1">
      <alignment horizontal="center" vertical="center"/>
    </xf>
    <xf numFmtId="0" fontId="27" fillId="0" borderId="11" xfId="63" applyNumberFormat="1" applyFont="1" applyFill="1" applyBorder="1" applyAlignment="1">
      <alignment horizontal="center" vertical="center"/>
    </xf>
    <xf numFmtId="49" fontId="27" fillId="3" borderId="9" xfId="68" applyNumberFormat="1" applyFont="1" applyFill="1" applyBorder="1" applyAlignment="1">
      <alignment horizontal="justify" vertical="center"/>
    </xf>
    <xf numFmtId="49" fontId="27" fillId="0" borderId="9" xfId="68" applyNumberFormat="1" applyFont="1" applyBorder="1" applyAlignment="1">
      <alignment horizontal="justify" vertical="center"/>
    </xf>
    <xf numFmtId="49" fontId="21" fillId="9" borderId="9" xfId="68" applyNumberFormat="1" applyFont="1" applyFill="1" applyBorder="1" applyAlignment="1">
      <alignment horizontal="center" vertical="center"/>
    </xf>
    <xf numFmtId="9" fontId="21" fillId="9" borderId="9" xfId="3" applyFont="1" applyFill="1" applyBorder="1" applyAlignment="1">
      <alignment horizontal="center" vertical="center"/>
    </xf>
    <xf numFmtId="165" fontId="21" fillId="9" borderId="9" xfId="12" applyFont="1" applyFill="1" applyBorder="1" applyAlignment="1">
      <alignment horizontal="left" vertical="center"/>
    </xf>
    <xf numFmtId="0" fontId="27" fillId="0" borderId="0" xfId="68" applyFont="1" applyAlignment="1">
      <alignment horizontal="center" vertical="center"/>
    </xf>
    <xf numFmtId="0" fontId="21" fillId="10" borderId="9" xfId="68" applyFont="1" applyFill="1" applyBorder="1"/>
    <xf numFmtId="10" fontId="27" fillId="3" borderId="11" xfId="3" quotePrefix="1" applyNumberFormat="1" applyFont="1" applyFill="1" applyBorder="1" applyAlignment="1">
      <alignment horizontal="center" vertical="center"/>
    </xf>
    <xf numFmtId="10" fontId="27" fillId="0" borderId="11" xfId="3" applyNumberFormat="1" applyFont="1" applyFill="1" applyBorder="1" applyAlignment="1">
      <alignment horizontal="center" vertical="center"/>
    </xf>
    <xf numFmtId="0" fontId="18" fillId="9" borderId="9" xfId="0" applyFont="1" applyFill="1" applyBorder="1" applyAlignment="1">
      <alignment horizontal="center" vertical="center"/>
    </xf>
    <xf numFmtId="10" fontId="21" fillId="9" borderId="9" xfId="68" applyNumberFormat="1" applyFont="1" applyFill="1" applyBorder="1" applyAlignment="1">
      <alignment horizontal="center" vertical="center"/>
    </xf>
    <xf numFmtId="0" fontId="27" fillId="0" borderId="14" xfId="68" applyFont="1" applyBorder="1" applyAlignment="1">
      <alignment horizontal="center" vertical="center"/>
    </xf>
    <xf numFmtId="0" fontId="21" fillId="10" borderId="9" xfId="68" applyFont="1" applyFill="1" applyBorder="1" applyAlignment="1">
      <alignment horizontal="left" vertical="center"/>
    </xf>
    <xf numFmtId="0" fontId="21" fillId="10" borderId="12" xfId="68" applyFont="1" applyFill="1" applyBorder="1" applyAlignment="1">
      <alignment horizontal="center" vertical="center"/>
    </xf>
    <xf numFmtId="0" fontId="27" fillId="3" borderId="9" xfId="68" applyFont="1" applyFill="1" applyBorder="1" applyAlignment="1">
      <alignment horizontal="center" vertical="center"/>
    </xf>
    <xf numFmtId="0" fontId="27" fillId="0" borderId="9" xfId="68" applyFont="1" applyBorder="1" applyAlignment="1">
      <alignment horizontal="center" vertical="center"/>
    </xf>
    <xf numFmtId="0" fontId="27" fillId="3" borderId="9" xfId="68" applyFont="1" applyFill="1" applyBorder="1" applyAlignment="1">
      <alignment vertical="center" wrapText="1"/>
    </xf>
    <xf numFmtId="10" fontId="27" fillId="3" borderId="11" xfId="69" applyNumberFormat="1" applyFont="1" applyFill="1" applyBorder="1" applyAlignment="1">
      <alignment horizontal="center" vertical="center"/>
    </xf>
    <xf numFmtId="0" fontId="15" fillId="0" borderId="17" xfId="0" applyFont="1" applyBorder="1"/>
    <xf numFmtId="0" fontId="21" fillId="9" borderId="9" xfId="68" applyFont="1" applyFill="1" applyBorder="1" applyAlignment="1">
      <alignment horizontal="center" vertical="center"/>
    </xf>
    <xf numFmtId="0" fontId="21" fillId="0" borderId="0" xfId="68" applyFont="1" applyAlignment="1">
      <alignment vertical="center"/>
    </xf>
    <xf numFmtId="0" fontId="21" fillId="10" borderId="11" xfId="68" applyFont="1" applyFill="1" applyBorder="1" applyAlignment="1">
      <alignment horizontal="left" vertical="center"/>
    </xf>
    <xf numFmtId="0" fontId="27" fillId="3" borderId="11" xfId="68" applyFont="1" applyFill="1" applyBorder="1" applyAlignment="1">
      <alignment vertical="center" wrapText="1"/>
    </xf>
    <xf numFmtId="0" fontId="27" fillId="3" borderId="11" xfId="68" applyFont="1" applyFill="1" applyBorder="1" applyAlignment="1">
      <alignment horizontal="center" vertical="center" wrapText="1"/>
    </xf>
    <xf numFmtId="165" fontId="27" fillId="0" borderId="11" xfId="12" applyFont="1" applyFill="1" applyBorder="1" applyAlignment="1">
      <alignment horizontal="center" vertical="center" wrapText="1"/>
    </xf>
    <xf numFmtId="0" fontId="27" fillId="0" borderId="10" xfId="68" applyFont="1" applyBorder="1" applyAlignment="1">
      <alignment vertical="center"/>
    </xf>
    <xf numFmtId="0" fontId="27" fillId="0" borderId="12" xfId="68" applyFont="1" applyBorder="1" applyAlignment="1">
      <alignment vertical="center"/>
    </xf>
    <xf numFmtId="0" fontId="21" fillId="0" borderId="0" xfId="68" applyFont="1" applyAlignment="1">
      <alignment horizontal="center" vertical="center"/>
    </xf>
    <xf numFmtId="10" fontId="21" fillId="0" borderId="0" xfId="69" applyNumberFormat="1" applyFont="1" applyFill="1" applyBorder="1" applyAlignment="1">
      <alignment horizontal="right" vertical="center"/>
    </xf>
    <xf numFmtId="167" fontId="21" fillId="0" borderId="0" xfId="69" applyFont="1" applyFill="1" applyBorder="1" applyAlignment="1">
      <alignment horizontal="right" vertical="center"/>
    </xf>
    <xf numFmtId="0" fontId="31" fillId="0" borderId="15" xfId="68" applyFont="1" applyBorder="1" applyAlignment="1">
      <alignment vertical="center"/>
    </xf>
    <xf numFmtId="0" fontId="31" fillId="0" borderId="13" xfId="68" applyFont="1" applyBorder="1" applyAlignment="1">
      <alignment vertical="center"/>
    </xf>
    <xf numFmtId="0" fontId="31" fillId="0" borderId="14" xfId="68" applyFont="1" applyBorder="1" applyAlignment="1">
      <alignment vertical="center"/>
    </xf>
    <xf numFmtId="0" fontId="21" fillId="10" borderId="12" xfId="68" applyFont="1" applyFill="1" applyBorder="1" applyAlignment="1">
      <alignment vertical="center"/>
    </xf>
    <xf numFmtId="0" fontId="21" fillId="10" borderId="10" xfId="68" applyFont="1" applyFill="1" applyBorder="1" applyAlignment="1">
      <alignment vertical="center"/>
    </xf>
    <xf numFmtId="0" fontId="27" fillId="3" borderId="12" xfId="68" applyFont="1" applyFill="1" applyBorder="1" applyAlignment="1">
      <alignment vertical="center"/>
    </xf>
    <xf numFmtId="0" fontId="27" fillId="3" borderId="10" xfId="68" applyFont="1" applyFill="1" applyBorder="1" applyAlignment="1">
      <alignment vertical="center"/>
    </xf>
    <xf numFmtId="0" fontId="21" fillId="10" borderId="12" xfId="68" applyFont="1" applyFill="1" applyBorder="1" applyAlignment="1">
      <alignment horizontal="left" vertical="center"/>
    </xf>
    <xf numFmtId="0" fontId="21" fillId="10" borderId="10" xfId="68" applyFont="1" applyFill="1" applyBorder="1" applyAlignment="1">
      <alignment horizontal="left" vertical="center"/>
    </xf>
    <xf numFmtId="0" fontId="27" fillId="3" borderId="12" xfId="68" applyFont="1" applyFill="1" applyBorder="1" applyAlignment="1">
      <alignment vertical="center" wrapText="1"/>
    </xf>
    <xf numFmtId="0" fontId="27" fillId="3" borderId="10" xfId="68" applyFont="1" applyFill="1" applyBorder="1" applyAlignment="1">
      <alignment vertical="center" wrapText="1"/>
    </xf>
    <xf numFmtId="10" fontId="27" fillId="0" borderId="11" xfId="69" applyNumberFormat="1" applyFont="1" applyFill="1" applyBorder="1" applyAlignment="1">
      <alignment horizontal="center" vertical="center"/>
    </xf>
    <xf numFmtId="0" fontId="27" fillId="0" borderId="12" xfId="68" applyFont="1" applyBorder="1" applyAlignment="1">
      <alignment vertical="center" wrapText="1"/>
    </xf>
    <xf numFmtId="0" fontId="27" fillId="0" borderId="10" xfId="68" applyFont="1" applyBorder="1" applyAlignment="1">
      <alignment vertical="center" wrapText="1"/>
    </xf>
    <xf numFmtId="168" fontId="21" fillId="0" borderId="0" xfId="68" applyNumberFormat="1" applyFont="1" applyAlignment="1">
      <alignment horizontal="right" vertical="center"/>
    </xf>
    <xf numFmtId="10" fontId="27" fillId="6" borderId="11" xfId="69" applyNumberFormat="1" applyFont="1" applyFill="1" applyBorder="1" applyAlignment="1">
      <alignment horizontal="center" vertical="center"/>
    </xf>
    <xf numFmtId="0" fontId="21" fillId="0" borderId="17" xfId="68" applyFont="1" applyBorder="1" applyAlignment="1">
      <alignment vertical="center"/>
    </xf>
    <xf numFmtId="165" fontId="21" fillId="9" borderId="9" xfId="12" applyFont="1" applyFill="1" applyBorder="1" applyAlignment="1">
      <alignment horizontal="right" vertical="center"/>
    </xf>
    <xf numFmtId="10" fontId="21" fillId="0" borderId="0" xfId="68" applyNumberFormat="1" applyFont="1" applyAlignment="1">
      <alignment horizontal="right" vertical="center"/>
    </xf>
    <xf numFmtId="167" fontId="21" fillId="0" borderId="17" xfId="69" applyFont="1" applyFill="1" applyBorder="1" applyAlignment="1">
      <alignment horizontal="right" vertical="center"/>
    </xf>
    <xf numFmtId="0" fontId="16" fillId="0" borderId="0" xfId="68" applyFont="1" applyAlignment="1">
      <alignment vertical="center"/>
    </xf>
    <xf numFmtId="165" fontId="21" fillId="9" borderId="9" xfId="12" applyFont="1" applyFill="1" applyBorder="1" applyAlignment="1">
      <alignment vertical="center"/>
    </xf>
    <xf numFmtId="10" fontId="27" fillId="0" borderId="11" xfId="3" applyNumberFormat="1" applyFont="1" applyFill="1" applyBorder="1" applyAlignment="1">
      <alignment horizontal="right" vertical="center"/>
    </xf>
    <xf numFmtId="0" fontId="27" fillId="3" borderId="12" xfId="68" applyFont="1" applyFill="1" applyBorder="1" applyAlignment="1">
      <alignment horizontal="left" vertical="center"/>
    </xf>
    <xf numFmtId="0" fontId="27" fillId="3" borderId="10" xfId="68" applyFont="1" applyFill="1" applyBorder="1" applyAlignment="1">
      <alignment horizontal="left" vertical="center"/>
    </xf>
    <xf numFmtId="0" fontId="27" fillId="0" borderId="10" xfId="68" applyFont="1" applyBorder="1" applyAlignment="1">
      <alignment horizontal="right" vertical="center"/>
    </xf>
    <xf numFmtId="0" fontId="32" fillId="0" borderId="12" xfId="68" applyFont="1" applyBorder="1" applyAlignment="1">
      <alignment horizontal="left" vertical="center" indent="1"/>
    </xf>
    <xf numFmtId="0" fontId="32" fillId="0" borderId="10" xfId="68" applyFont="1" applyBorder="1" applyAlignment="1">
      <alignment horizontal="left" vertical="center" indent="1"/>
    </xf>
    <xf numFmtId="167" fontId="27" fillId="0" borderId="0" xfId="68" applyNumberFormat="1" applyFont="1" applyAlignment="1">
      <alignment vertical="center"/>
    </xf>
    <xf numFmtId="0" fontId="27" fillId="3" borderId="10" xfId="68" applyFont="1" applyFill="1" applyBorder="1" applyAlignment="1">
      <alignment horizontal="right" vertical="center"/>
    </xf>
    <xf numFmtId="0" fontId="32" fillId="3" borderId="12" xfId="68" applyFont="1" applyFill="1" applyBorder="1" applyAlignment="1">
      <alignment horizontal="left" vertical="center" indent="1"/>
    </xf>
    <xf numFmtId="0" fontId="32" fillId="3" borderId="10" xfId="68" applyFont="1" applyFill="1" applyBorder="1" applyAlignment="1">
      <alignment horizontal="left" vertical="center" indent="1"/>
    </xf>
    <xf numFmtId="0" fontId="33" fillId="0" borderId="0" xfId="68" applyFont="1" applyAlignment="1">
      <alignment vertical="center"/>
    </xf>
    <xf numFmtId="165" fontId="21" fillId="10" borderId="12" xfId="12" applyFont="1" applyFill="1" applyBorder="1" applyAlignment="1">
      <alignment vertical="center"/>
    </xf>
    <xf numFmtId="165" fontId="27" fillId="0" borderId="0" xfId="12" applyFont="1" applyFill="1" applyAlignment="1">
      <alignment vertical="center"/>
    </xf>
    <xf numFmtId="43" fontId="27" fillId="0" borderId="0" xfId="68" applyNumberFormat="1" applyFont="1" applyAlignment="1">
      <alignment vertical="center"/>
    </xf>
    <xf numFmtId="0" fontId="14" fillId="0" borderId="0" xfId="72" applyFont="1" applyAlignment="1" applyProtection="1">
      <alignment horizontal="left" vertical="center"/>
      <protection locked="0"/>
    </xf>
    <xf numFmtId="164" fontId="15" fillId="0" borderId="0" xfId="72" applyNumberFormat="1" applyFont="1" applyProtection="1">
      <protection locked="0"/>
    </xf>
    <xf numFmtId="0" fontId="1" fillId="0" borderId="0" xfId="74" applyAlignment="1">
      <alignment horizontal="left" vertical="center"/>
    </xf>
    <xf numFmtId="0" fontId="28" fillId="0" borderId="14" xfId="68" applyFont="1" applyBorder="1" applyAlignment="1">
      <alignment horizontal="centerContinuous" vertical="center"/>
    </xf>
    <xf numFmtId="0" fontId="18" fillId="3" borderId="1" xfId="68" applyFont="1" applyFill="1" applyBorder="1" applyAlignment="1">
      <alignment horizontal="center" vertical="center" wrapText="1"/>
    </xf>
    <xf numFmtId="0" fontId="28" fillId="0" borderId="14" xfId="68" applyFont="1" applyBorder="1" applyAlignment="1">
      <alignment vertical="center"/>
    </xf>
    <xf numFmtId="0" fontId="21" fillId="7" borderId="1" xfId="68" applyFont="1" applyFill="1" applyBorder="1" applyAlignment="1">
      <alignment horizontal="center" vertical="center" wrapText="1"/>
    </xf>
    <xf numFmtId="0" fontId="27" fillId="0" borderId="0" xfId="68" quotePrefix="1" applyFont="1" applyAlignment="1">
      <alignment vertical="center"/>
    </xf>
    <xf numFmtId="0" fontId="27" fillId="0" borderId="0" xfId="68" quotePrefix="1" applyFont="1" applyAlignment="1">
      <alignment horizontal="left" vertical="center"/>
    </xf>
    <xf numFmtId="10" fontId="27" fillId="0" borderId="0" xfId="68" quotePrefix="1" applyNumberFormat="1" applyFont="1" applyAlignment="1">
      <alignment vertical="center"/>
    </xf>
    <xf numFmtId="0" fontId="36" fillId="0" borderId="0" xfId="68" applyFont="1" applyAlignment="1">
      <alignment horizontal="center" vertical="center"/>
    </xf>
    <xf numFmtId="0" fontId="36" fillId="0" borderId="0" xfId="68" applyFont="1" applyAlignment="1">
      <alignment horizontal="center" vertical="center" wrapText="1"/>
    </xf>
    <xf numFmtId="44" fontId="36" fillId="0" borderId="0" xfId="68" applyNumberFormat="1" applyFont="1" applyAlignment="1">
      <alignment vertical="center"/>
    </xf>
    <xf numFmtId="43" fontId="36" fillId="0" borderId="0" xfId="68" applyNumberFormat="1" applyFont="1" applyAlignment="1">
      <alignment vertical="center"/>
    </xf>
    <xf numFmtId="44" fontId="27" fillId="0" borderId="0" xfId="68" applyNumberFormat="1" applyFont="1" applyAlignment="1">
      <alignment vertical="center"/>
    </xf>
    <xf numFmtId="165" fontId="27" fillId="0" borderId="12" xfId="12" applyFont="1" applyFill="1" applyBorder="1" applyAlignment="1">
      <alignment vertical="center"/>
    </xf>
    <xf numFmtId="165" fontId="27" fillId="0" borderId="12" xfId="12" applyFont="1" applyFill="1" applyBorder="1" applyAlignment="1">
      <alignment horizontal="right" vertical="center"/>
    </xf>
    <xf numFmtId="10" fontId="21" fillId="0" borderId="11" xfId="69" applyNumberFormat="1" applyFont="1" applyFill="1" applyBorder="1" applyAlignment="1">
      <alignment horizontal="right" vertical="center"/>
    </xf>
    <xf numFmtId="165" fontId="21" fillId="0" borderId="12" xfId="12" applyFont="1" applyFill="1" applyBorder="1" applyAlignment="1">
      <alignment horizontal="right" vertical="center"/>
    </xf>
    <xf numFmtId="10" fontId="27" fillId="0" borderId="11" xfId="68" applyNumberFormat="1" applyFont="1" applyBorder="1" applyAlignment="1">
      <alignment vertical="center"/>
    </xf>
    <xf numFmtId="165" fontId="27" fillId="0" borderId="12" xfId="12" applyFont="1" applyFill="1" applyBorder="1" applyAlignment="1">
      <alignment horizontal="left" vertical="center"/>
    </xf>
    <xf numFmtId="9" fontId="27" fillId="0" borderId="11" xfId="68" applyNumberFormat="1" applyFont="1" applyBorder="1" applyAlignment="1">
      <alignment horizontal="center" vertical="center"/>
    </xf>
    <xf numFmtId="9" fontId="27" fillId="0" borderId="10" xfId="3" applyFont="1" applyFill="1" applyBorder="1" applyAlignment="1">
      <alignment horizontal="center" vertical="center"/>
    </xf>
    <xf numFmtId="165" fontId="27" fillId="0" borderId="9" xfId="12" applyFont="1" applyFill="1" applyBorder="1" applyAlignment="1">
      <alignment horizontal="left" vertical="center"/>
    </xf>
    <xf numFmtId="9" fontId="27" fillId="0" borderId="9" xfId="3" applyFont="1" applyFill="1" applyBorder="1" applyAlignment="1">
      <alignment horizontal="center" vertical="center"/>
    </xf>
    <xf numFmtId="44" fontId="27" fillId="0" borderId="9" xfId="12" applyNumberFormat="1" applyFont="1" applyFill="1" applyBorder="1" applyAlignment="1">
      <alignment horizontal="left" vertical="center"/>
    </xf>
    <xf numFmtId="0" fontId="27" fillId="0" borderId="12" xfId="68" applyFont="1" applyBorder="1" applyAlignment="1">
      <alignment horizontal="center" vertical="center"/>
    </xf>
    <xf numFmtId="14" fontId="22" fillId="0" borderId="12" xfId="68" applyNumberFormat="1" applyFont="1" applyBorder="1" applyAlignment="1">
      <alignment horizontal="center" vertical="center"/>
    </xf>
    <xf numFmtId="0" fontId="22" fillId="0" borderId="12" xfId="68" applyFont="1" applyBorder="1" applyAlignment="1">
      <alignment horizontal="center" vertical="center"/>
    </xf>
    <xf numFmtId="49" fontId="22" fillId="0" borderId="12" xfId="68" applyNumberFormat="1" applyFont="1" applyBorder="1" applyAlignment="1">
      <alignment horizontal="center" vertical="center"/>
    </xf>
    <xf numFmtId="0" fontId="18" fillId="0" borderId="8" xfId="68" applyFont="1" applyBorder="1" applyAlignment="1">
      <alignment horizontal="center" vertical="center"/>
    </xf>
    <xf numFmtId="0" fontId="22" fillId="0" borderId="12" xfId="68" applyFont="1" applyBorder="1" applyAlignment="1">
      <alignment horizontal="center" vertical="center" wrapText="1"/>
    </xf>
    <xf numFmtId="164" fontId="29" fillId="0" borderId="12" xfId="69" applyNumberFormat="1" applyFont="1" applyFill="1" applyBorder="1" applyAlignment="1">
      <alignment horizontal="center" vertical="center"/>
    </xf>
    <xf numFmtId="164" fontId="14" fillId="0" borderId="0" xfId="72" applyNumberFormat="1" applyFont="1" applyProtection="1">
      <protection locked="0"/>
    </xf>
    <xf numFmtId="0" fontId="35" fillId="0" borderId="0" xfId="74" applyFont="1"/>
    <xf numFmtId="0" fontId="19" fillId="2" borderId="0" xfId="72" applyFont="1" applyFill="1" applyAlignment="1" applyProtection="1">
      <alignment horizontal="centerContinuous" vertical="center"/>
      <protection locked="0"/>
    </xf>
    <xf numFmtId="0" fontId="15" fillId="2" borderId="0" xfId="72" applyFont="1" applyFill="1" applyAlignment="1" applyProtection="1">
      <alignment horizontal="centerContinuous"/>
      <protection locked="0"/>
    </xf>
    <xf numFmtId="164" fontId="19" fillId="2" borderId="0" xfId="72" applyNumberFormat="1" applyFont="1" applyFill="1" applyAlignment="1" applyProtection="1">
      <alignment horizontal="centerContinuous"/>
      <protection locked="0"/>
    </xf>
    <xf numFmtId="0" fontId="37" fillId="15" borderId="0" xfId="72" applyFont="1" applyFill="1" applyAlignment="1" applyProtection="1">
      <alignment vertical="center"/>
      <protection locked="0"/>
    </xf>
    <xf numFmtId="0" fontId="21" fillId="15" borderId="0" xfId="72" applyFont="1" applyFill="1" applyAlignment="1" applyProtection="1">
      <alignment vertical="center"/>
      <protection locked="0"/>
    </xf>
    <xf numFmtId="0" fontId="21" fillId="15" borderId="0" xfId="72" applyFont="1" applyFill="1" applyAlignment="1" applyProtection="1">
      <alignment horizontal="centerContinuous" vertical="center"/>
      <protection locked="0"/>
    </xf>
    <xf numFmtId="0" fontId="17" fillId="2" borderId="0" xfId="72" applyFont="1" applyFill="1" applyAlignment="1">
      <alignment horizontal="center" vertical="center" wrapText="1"/>
    </xf>
    <xf numFmtId="0" fontId="15" fillId="2" borderId="0" xfId="72" applyFont="1" applyFill="1" applyAlignment="1">
      <alignment horizontal="center" vertical="center" wrapText="1"/>
    </xf>
    <xf numFmtId="0" fontId="15" fillId="2" borderId="0" xfId="72" applyFont="1" applyFill="1" applyAlignment="1">
      <alignment horizontal="left" vertical="center" wrapText="1"/>
    </xf>
    <xf numFmtId="3" fontId="15" fillId="2" borderId="0" xfId="72" applyNumberFormat="1" applyFont="1" applyFill="1" applyAlignment="1">
      <alignment horizontal="center" vertical="center" wrapText="1"/>
    </xf>
    <xf numFmtId="169" fontId="15" fillId="2" borderId="0" xfId="72" applyNumberFormat="1" applyFont="1" applyFill="1" applyAlignment="1">
      <alignment horizontal="center" vertical="center" wrapText="1"/>
    </xf>
    <xf numFmtId="164" fontId="15" fillId="2" borderId="0" xfId="71" applyNumberFormat="1" applyFont="1" applyFill="1" applyBorder="1" applyAlignment="1">
      <alignment horizontal="center" vertical="center" wrapText="1"/>
    </xf>
    <xf numFmtId="0" fontId="15" fillId="2" borderId="0" xfId="0" applyFont="1" applyFill="1" applyAlignment="1">
      <alignment horizontal="center" vertical="center"/>
    </xf>
    <xf numFmtId="0" fontId="15" fillId="2" borderId="0" xfId="0" applyFont="1" applyFill="1" applyAlignment="1">
      <alignment horizontal="left" vertical="center" wrapText="1"/>
    </xf>
    <xf numFmtId="0" fontId="15" fillId="2" borderId="0" xfId="0" applyFont="1" applyFill="1"/>
    <xf numFmtId="0" fontId="15" fillId="2" borderId="0" xfId="0" applyFont="1" applyFill="1" applyAlignment="1">
      <alignment horizontal="center"/>
    </xf>
    <xf numFmtId="0" fontId="39" fillId="12" borderId="20" xfId="72" applyFont="1" applyFill="1" applyBorder="1" applyAlignment="1" applyProtection="1">
      <alignment horizontal="centerContinuous" vertical="center"/>
      <protection locked="0"/>
    </xf>
    <xf numFmtId="0" fontId="40" fillId="12" borderId="20" xfId="72" applyFont="1" applyFill="1" applyBorder="1" applyAlignment="1" applyProtection="1">
      <alignment horizontal="centerContinuous"/>
      <protection locked="0"/>
    </xf>
    <xf numFmtId="0" fontId="41" fillId="12" borderId="20" xfId="72" applyFont="1" applyFill="1" applyBorder="1" applyAlignment="1" applyProtection="1">
      <alignment horizontal="centerContinuous"/>
      <protection locked="0"/>
    </xf>
    <xf numFmtId="164" fontId="39" fillId="12" borderId="20" xfId="72" applyNumberFormat="1" applyFont="1" applyFill="1" applyBorder="1" applyAlignment="1" applyProtection="1">
      <alignment horizontal="centerContinuous"/>
      <protection locked="0"/>
    </xf>
    <xf numFmtId="0" fontId="42" fillId="11" borderId="4" xfId="72" applyFont="1" applyFill="1" applyBorder="1" applyAlignment="1" applyProtection="1">
      <alignment vertical="center"/>
      <protection locked="0"/>
    </xf>
    <xf numFmtId="0" fontId="43" fillId="11" borderId="4" xfId="72" applyFont="1" applyFill="1" applyBorder="1" applyAlignment="1" applyProtection="1">
      <alignment vertical="center"/>
      <protection locked="0"/>
    </xf>
    <xf numFmtId="0" fontId="43" fillId="11" borderId="4" xfId="72" applyFont="1" applyFill="1" applyBorder="1" applyAlignment="1" applyProtection="1">
      <alignment horizontal="centerContinuous" vertical="center"/>
      <protection locked="0"/>
    </xf>
    <xf numFmtId="0" fontId="44" fillId="13" borderId="1" xfId="72" applyFont="1" applyFill="1" applyBorder="1" applyAlignment="1">
      <alignment horizontal="center" vertical="center" wrapText="1"/>
    </xf>
    <xf numFmtId="0" fontId="44" fillId="10" borderId="1" xfId="72" applyFont="1" applyFill="1" applyBorder="1" applyAlignment="1">
      <alignment horizontal="center" vertical="center" wrapText="1"/>
    </xf>
    <xf numFmtId="0" fontId="41" fillId="3" borderId="1" xfId="72" applyFont="1" applyFill="1" applyBorder="1" applyAlignment="1">
      <alignment horizontal="center" vertical="center" wrapText="1"/>
    </xf>
    <xf numFmtId="0" fontId="41" fillId="3" borderId="1" xfId="72" applyFont="1" applyFill="1" applyBorder="1" applyAlignment="1">
      <alignment horizontal="left" vertical="center" wrapText="1"/>
    </xf>
    <xf numFmtId="3" fontId="41" fillId="3" borderId="1" xfId="72" applyNumberFormat="1" applyFont="1" applyFill="1" applyBorder="1" applyAlignment="1">
      <alignment horizontal="center" vertical="center" wrapText="1"/>
    </xf>
    <xf numFmtId="169" fontId="41" fillId="3" borderId="1" xfId="72" applyNumberFormat="1" applyFont="1" applyFill="1" applyBorder="1" applyAlignment="1">
      <alignment horizontal="center" vertical="center" wrapText="1"/>
    </xf>
    <xf numFmtId="164" fontId="41" fillId="3" borderId="1" xfId="71" applyNumberFormat="1" applyFont="1" applyFill="1" applyBorder="1" applyAlignment="1">
      <alignment horizontal="center" vertical="center" wrapText="1"/>
    </xf>
    <xf numFmtId="0" fontId="41" fillId="3" borderId="1" xfId="0" applyFont="1" applyFill="1" applyBorder="1" applyAlignment="1">
      <alignment horizontal="center" vertical="center"/>
    </xf>
    <xf numFmtId="0" fontId="41" fillId="3" borderId="1" xfId="0" applyFont="1" applyFill="1" applyBorder="1" applyAlignment="1">
      <alignment wrapText="1"/>
    </xf>
    <xf numFmtId="0" fontId="41" fillId="3" borderId="1" xfId="0" applyFont="1" applyFill="1" applyBorder="1"/>
    <xf numFmtId="0" fontId="45" fillId="0" borderId="0" xfId="0" applyFont="1"/>
    <xf numFmtId="0" fontId="43" fillId="0" borderId="1" xfId="72" applyFont="1" applyBorder="1" applyAlignment="1" applyProtection="1">
      <alignment horizontal="left" vertical="center"/>
      <protection locked="0"/>
    </xf>
    <xf numFmtId="164" fontId="43" fillId="0" borderId="1" xfId="72" applyNumberFormat="1" applyFont="1" applyBorder="1" applyProtection="1">
      <protection locked="0"/>
    </xf>
    <xf numFmtId="0" fontId="41" fillId="3" borderId="1" xfId="0" applyFont="1" applyFill="1" applyBorder="1" applyAlignment="1">
      <alignment vertical="top" wrapText="1"/>
    </xf>
    <xf numFmtId="169" fontId="15" fillId="2" borderId="0" xfId="72" applyNumberFormat="1" applyFont="1" applyFill="1" applyProtection="1">
      <protection locked="0"/>
    </xf>
    <xf numFmtId="0" fontId="12" fillId="2" borderId="0" xfId="72" applyFont="1" applyFill="1" applyAlignment="1" applyProtection="1">
      <alignment horizontal="centerContinuous" vertical="center"/>
      <protection locked="0"/>
    </xf>
    <xf numFmtId="0" fontId="18" fillId="2" borderId="0" xfId="72" applyFont="1" applyFill="1" applyAlignment="1" applyProtection="1">
      <alignment horizontal="centerContinuous" vertical="center"/>
      <protection locked="0"/>
    </xf>
    <xf numFmtId="169" fontId="15" fillId="2" borderId="0" xfId="72" applyNumberFormat="1" applyFont="1" applyFill="1" applyAlignment="1">
      <alignment horizontal="center" vertical="center"/>
    </xf>
    <xf numFmtId="0" fontId="12" fillId="2" borderId="20" xfId="72" applyFont="1" applyFill="1" applyBorder="1" applyAlignment="1" applyProtection="1">
      <alignment horizontal="centerContinuous" vertical="center"/>
      <protection locked="0"/>
    </xf>
    <xf numFmtId="0" fontId="17" fillId="2" borderId="18" xfId="72" applyFont="1" applyFill="1" applyBorder="1" applyAlignment="1" applyProtection="1">
      <alignment horizontal="centerContinuous" vertical="center"/>
      <protection locked="0"/>
    </xf>
    <xf numFmtId="0" fontId="15" fillId="0" borderId="0" xfId="73" applyFont="1" applyAlignment="1">
      <alignment horizontal="center" vertical="center"/>
    </xf>
    <xf numFmtId="49" fontId="15" fillId="0" borderId="0" xfId="73" applyNumberFormat="1" applyFont="1" applyAlignment="1">
      <alignment vertical="center" wrapText="1"/>
    </xf>
    <xf numFmtId="0" fontId="15" fillId="0" borderId="0" xfId="73" applyFont="1" applyAlignment="1">
      <alignment horizontal="center" vertical="center" wrapText="1"/>
    </xf>
    <xf numFmtId="165" fontId="15" fillId="0" borderId="0" xfId="12" applyFont="1" applyBorder="1" applyAlignment="1">
      <alignment horizontal="center" vertical="center" wrapText="1"/>
    </xf>
    <xf numFmtId="44" fontId="15" fillId="0" borderId="0" xfId="71" applyFont="1" applyBorder="1" applyAlignment="1">
      <alignment horizontal="center" vertical="center"/>
    </xf>
    <xf numFmtId="44" fontId="17" fillId="0" borderId="0" xfId="71" applyFont="1" applyBorder="1" applyAlignment="1">
      <alignment horizontal="center" vertical="center"/>
    </xf>
    <xf numFmtId="44" fontId="14" fillId="0" borderId="0" xfId="71" applyFont="1" applyBorder="1" applyAlignment="1">
      <alignment horizontal="center" vertical="center"/>
    </xf>
    <xf numFmtId="0" fontId="17" fillId="2" borderId="0" xfId="73" applyFont="1" applyFill="1" applyAlignment="1">
      <alignment horizontal="centerContinuous" vertical="center"/>
    </xf>
    <xf numFmtId="0" fontId="27" fillId="2" borderId="0" xfId="68" applyFont="1" applyFill="1" applyAlignment="1">
      <alignment vertical="center"/>
    </xf>
    <xf numFmtId="0" fontId="43" fillId="11" borderId="0" xfId="72" applyFont="1" applyFill="1" applyAlignment="1" applyProtection="1">
      <alignment horizontal="centerContinuous" vertical="center"/>
      <protection locked="0"/>
    </xf>
    <xf numFmtId="0" fontId="44" fillId="10" borderId="8" xfId="72" applyFont="1" applyFill="1" applyBorder="1" applyAlignment="1">
      <alignment horizontal="center" vertical="center" wrapText="1"/>
    </xf>
    <xf numFmtId="0" fontId="44" fillId="10" borderId="6" xfId="72" applyFont="1" applyFill="1" applyBorder="1" applyAlignment="1">
      <alignment horizontal="center" vertical="center" wrapText="1"/>
    </xf>
    <xf numFmtId="0" fontId="41" fillId="0" borderId="1" xfId="72" applyFont="1" applyBorder="1" applyAlignment="1">
      <alignment horizontal="center" vertical="center" wrapText="1"/>
    </xf>
    <xf numFmtId="0" fontId="41" fillId="0" borderId="1" xfId="72" applyFont="1" applyBorder="1" applyAlignment="1">
      <alignment horizontal="left" vertical="center" wrapText="1"/>
    </xf>
    <xf numFmtId="4" fontId="41" fillId="0" borderId="1" xfId="72" applyNumberFormat="1" applyFont="1" applyBorder="1" applyAlignment="1">
      <alignment horizontal="center" vertical="center" wrapText="1"/>
    </xf>
    <xf numFmtId="8" fontId="41" fillId="0" borderId="1" xfId="71" applyNumberFormat="1" applyFont="1" applyFill="1" applyBorder="1" applyAlignment="1">
      <alignment horizontal="center" vertical="center" wrapText="1"/>
    </xf>
    <xf numFmtId="9" fontId="41" fillId="0" borderId="1" xfId="63" applyFont="1" applyBorder="1" applyAlignment="1">
      <alignment horizontal="center" vertical="center"/>
    </xf>
    <xf numFmtId="0" fontId="41" fillId="0" borderId="1" xfId="0" applyFont="1" applyBorder="1" applyAlignment="1">
      <alignment horizontal="center" vertical="center"/>
    </xf>
    <xf numFmtId="0" fontId="41" fillId="0" borderId="1" xfId="0" applyFont="1" applyBorder="1" applyAlignment="1">
      <alignment horizontal="left" vertical="center" wrapText="1"/>
    </xf>
    <xf numFmtId="0" fontId="47" fillId="0" borderId="1" xfId="0" applyFont="1" applyBorder="1" applyAlignment="1">
      <alignment horizontal="left" vertical="center" wrapText="1"/>
    </xf>
    <xf numFmtId="44" fontId="41" fillId="0" borderId="1" xfId="71" applyFont="1" applyFill="1" applyBorder="1" applyAlignment="1">
      <alignment horizontal="center" vertical="center" wrapText="1"/>
    </xf>
    <xf numFmtId="169" fontId="41" fillId="0" borderId="1" xfId="72" applyNumberFormat="1" applyFont="1" applyBorder="1" applyAlignment="1">
      <alignment horizontal="center" vertical="center"/>
    </xf>
    <xf numFmtId="0" fontId="41" fillId="2" borderId="0" xfId="0" applyFont="1" applyFill="1" applyAlignment="1">
      <alignment horizontal="center" vertical="center"/>
    </xf>
    <xf numFmtId="0" fontId="41" fillId="2" borderId="0" xfId="0" applyFont="1" applyFill="1" applyAlignment="1">
      <alignment horizontal="left" vertical="center" wrapText="1"/>
    </xf>
    <xf numFmtId="0" fontId="41" fillId="2" borderId="0" xfId="72" applyFont="1" applyFill="1" applyAlignment="1">
      <alignment horizontal="center" vertical="center" wrapText="1"/>
    </xf>
    <xf numFmtId="169" fontId="41" fillId="2" borderId="0" xfId="72" applyNumberFormat="1" applyFont="1" applyFill="1" applyAlignment="1">
      <alignment horizontal="center" vertical="center" wrapText="1"/>
    </xf>
    <xf numFmtId="44" fontId="41" fillId="2" borderId="0" xfId="71" applyFont="1" applyFill="1" applyBorder="1" applyAlignment="1">
      <alignment horizontal="center" vertical="center" wrapText="1"/>
    </xf>
    <xf numFmtId="9" fontId="41" fillId="2" borderId="0" xfId="63" applyFont="1" applyFill="1" applyBorder="1" applyAlignment="1">
      <alignment horizontal="center" vertical="center"/>
    </xf>
    <xf numFmtId="0" fontId="31" fillId="8" borderId="10" xfId="68" applyFont="1" applyFill="1" applyBorder="1" applyAlignment="1">
      <alignment horizontal="center" vertical="center" wrapText="1"/>
    </xf>
    <xf numFmtId="0" fontId="31" fillId="8" borderId="12" xfId="68" applyFont="1" applyFill="1" applyBorder="1" applyAlignment="1">
      <alignment horizontal="center" vertical="center" wrapText="1"/>
    </xf>
    <xf numFmtId="0" fontId="31" fillId="8" borderId="0" xfId="68" applyFont="1" applyFill="1" applyAlignment="1">
      <alignment vertical="center" wrapText="1"/>
    </xf>
    <xf numFmtId="0" fontId="16" fillId="10" borderId="9" xfId="73" applyFont="1" applyFill="1" applyBorder="1" applyAlignment="1">
      <alignment horizontal="left" vertical="center"/>
    </xf>
    <xf numFmtId="0" fontId="16" fillId="10" borderId="9" xfId="73" applyFont="1" applyFill="1" applyBorder="1" applyAlignment="1">
      <alignment horizontal="centerContinuous" vertical="center"/>
    </xf>
    <xf numFmtId="0" fontId="16" fillId="0" borderId="10" xfId="73" applyFont="1" applyBorder="1" applyAlignment="1">
      <alignment horizontal="center" vertical="center"/>
    </xf>
    <xf numFmtId="0" fontId="16" fillId="0" borderId="11" xfId="73" applyFont="1" applyBorder="1" applyAlignment="1">
      <alignment horizontal="center" vertical="center"/>
    </xf>
    <xf numFmtId="0" fontId="16" fillId="0" borderId="11" xfId="73" applyFont="1" applyBorder="1" applyAlignment="1">
      <alignment horizontal="center" vertical="center" wrapText="1"/>
    </xf>
    <xf numFmtId="0" fontId="16" fillId="0" borderId="12" xfId="73" applyFont="1" applyBorder="1" applyAlignment="1">
      <alignment horizontal="center" vertical="center" wrapText="1"/>
    </xf>
    <xf numFmtId="0" fontId="46" fillId="0" borderId="10" xfId="73" applyFont="1" applyBorder="1" applyAlignment="1">
      <alignment horizontal="center" vertical="center"/>
    </xf>
    <xf numFmtId="49" fontId="46" fillId="0" borderId="11" xfId="73" applyNumberFormat="1" applyFont="1" applyBorder="1" applyAlignment="1">
      <alignment horizontal="center" vertical="center" wrapText="1"/>
    </xf>
    <xf numFmtId="0" fontId="46" fillId="0" borderId="11" xfId="73" applyFont="1" applyBorder="1" applyAlignment="1">
      <alignment horizontal="center" vertical="center" wrapText="1"/>
    </xf>
    <xf numFmtId="165" fontId="46" fillId="0" borderId="11" xfId="12" applyFont="1" applyBorder="1" applyAlignment="1">
      <alignment horizontal="center" vertical="center" wrapText="1"/>
    </xf>
    <xf numFmtId="44" fontId="46" fillId="0" borderId="12" xfId="71" applyFont="1" applyBorder="1" applyAlignment="1">
      <alignment horizontal="center" vertical="center"/>
    </xf>
    <xf numFmtId="0" fontId="46" fillId="0" borderId="22" xfId="73" applyFont="1" applyBorder="1" applyAlignment="1">
      <alignment horizontal="center" vertical="center" wrapText="1"/>
    </xf>
    <xf numFmtId="165" fontId="46" fillId="0" borderId="17" xfId="12" applyFont="1" applyBorder="1" applyAlignment="1">
      <alignment horizontal="center" vertical="center" wrapText="1"/>
    </xf>
    <xf numFmtId="0" fontId="48" fillId="16" borderId="0" xfId="0" applyFont="1" applyFill="1"/>
    <xf numFmtId="0" fontId="31" fillId="16" borderId="23" xfId="73" applyFont="1" applyFill="1" applyBorder="1" applyAlignment="1">
      <alignment horizontal="centerContinuous" vertical="center"/>
    </xf>
    <xf numFmtId="0" fontId="31" fillId="16" borderId="24" xfId="73" applyFont="1" applyFill="1" applyBorder="1" applyAlignment="1">
      <alignment horizontal="centerContinuous" vertical="center"/>
    </xf>
    <xf numFmtId="44" fontId="31" fillId="16" borderId="21" xfId="71" applyFont="1" applyFill="1" applyBorder="1" applyAlignment="1">
      <alignment horizontal="center" vertical="center"/>
    </xf>
    <xf numFmtId="0" fontId="16" fillId="16" borderId="0" xfId="73" applyFont="1" applyFill="1" applyAlignment="1">
      <alignment vertical="center"/>
    </xf>
    <xf numFmtId="44" fontId="16" fillId="16" borderId="21" xfId="73" applyNumberFormat="1" applyFont="1" applyFill="1" applyBorder="1" applyAlignment="1">
      <alignment vertical="center"/>
    </xf>
    <xf numFmtId="44" fontId="27" fillId="0" borderId="11" xfId="71" applyFont="1" applyFill="1" applyBorder="1" applyAlignment="1">
      <alignment horizontal="center" vertical="center"/>
    </xf>
    <xf numFmtId="165" fontId="27" fillId="0" borderId="11" xfId="68" applyNumberFormat="1" applyFont="1" applyBorder="1" applyAlignment="1">
      <alignment horizontal="center" vertical="center"/>
    </xf>
    <xf numFmtId="0" fontId="27" fillId="3" borderId="0" xfId="68" applyFont="1" applyFill="1" applyAlignment="1">
      <alignment horizontal="center" vertical="center"/>
    </xf>
    <xf numFmtId="0" fontId="21" fillId="9" borderId="0" xfId="68" applyFont="1" applyFill="1" applyAlignment="1">
      <alignment horizontal="center" vertical="center"/>
    </xf>
    <xf numFmtId="0" fontId="21" fillId="9" borderId="9" xfId="68" applyFont="1" applyFill="1" applyBorder="1" applyAlignment="1">
      <alignment horizontal="left" vertical="center"/>
    </xf>
    <xf numFmtId="0" fontId="24" fillId="4" borderId="0" xfId="68" applyFont="1" applyFill="1" applyAlignment="1">
      <alignment horizontal="center" vertical="center" wrapText="1"/>
    </xf>
    <xf numFmtId="0" fontId="27" fillId="0" borderId="0" xfId="68" quotePrefix="1" applyFont="1" applyAlignment="1">
      <alignment horizontal="center" vertical="center"/>
    </xf>
    <xf numFmtId="0" fontId="27" fillId="0" borderId="0" xfId="68" applyFont="1" applyAlignment="1">
      <alignment horizontal="left" vertical="center"/>
    </xf>
    <xf numFmtId="0" fontId="27" fillId="0" borderId="0" xfId="68" applyFont="1" applyAlignment="1">
      <alignment horizontal="center" vertical="center"/>
    </xf>
    <xf numFmtId="0" fontId="19" fillId="2" borderId="0" xfId="72" applyFont="1" applyFill="1" applyAlignment="1" applyProtection="1">
      <alignment horizontal="center" vertical="center"/>
      <protection locked="0"/>
    </xf>
    <xf numFmtId="0" fontId="43" fillId="10" borderId="18" xfId="72" applyFont="1" applyFill="1" applyBorder="1" applyAlignment="1" applyProtection="1">
      <alignment horizontal="center" vertical="center" wrapText="1"/>
      <protection locked="0"/>
    </xf>
    <xf numFmtId="0" fontId="43" fillId="10" borderId="19" xfId="72" applyFont="1" applyFill="1" applyBorder="1" applyAlignment="1" applyProtection="1">
      <alignment horizontal="center" vertical="center" wrapText="1"/>
      <protection locked="0"/>
    </xf>
    <xf numFmtId="0" fontId="39" fillId="12" borderId="20" xfId="72" applyFont="1" applyFill="1" applyBorder="1" applyAlignment="1" applyProtection="1">
      <alignment horizontal="center"/>
      <protection locked="0"/>
    </xf>
    <xf numFmtId="0" fontId="39" fillId="14" borderId="20" xfId="72" applyFont="1" applyFill="1" applyBorder="1" applyAlignment="1" applyProtection="1">
      <alignment horizontal="center" vertical="center" wrapText="1"/>
      <protection locked="0"/>
    </xf>
    <xf numFmtId="165" fontId="36" fillId="0" borderId="0" xfId="12" applyFont="1" applyFill="1" applyAlignment="1">
      <alignment horizontal="center" vertical="center"/>
    </xf>
    <xf numFmtId="0" fontId="31" fillId="0" borderId="11" xfId="68" applyFont="1" applyBorder="1" applyAlignment="1">
      <alignment horizontal="left" vertical="center" wrapText="1"/>
    </xf>
    <xf numFmtId="0" fontId="31" fillId="0" borderId="11" xfId="68" applyFont="1" applyBorder="1" applyAlignment="1">
      <alignment horizontal="left" vertical="center"/>
    </xf>
    <xf numFmtId="0" fontId="31" fillId="0" borderId="15" xfId="73" applyFont="1" applyBorder="1" applyAlignment="1">
      <alignment horizontal="center" vertical="center"/>
    </xf>
    <xf numFmtId="0" fontId="31" fillId="0" borderId="16" xfId="73" applyFont="1" applyBorder="1" applyAlignment="1">
      <alignment horizontal="center" vertical="center"/>
    </xf>
    <xf numFmtId="0" fontId="31" fillId="0" borderId="13" xfId="73" applyFont="1" applyBorder="1" applyAlignment="1">
      <alignment horizontal="center" vertical="center"/>
    </xf>
    <xf numFmtId="0" fontId="16" fillId="16" borderId="23" xfId="73" applyFont="1" applyFill="1" applyBorder="1" applyAlignment="1">
      <alignment horizontal="center" vertical="center"/>
    </xf>
    <xf numFmtId="0" fontId="16" fillId="16" borderId="24" xfId="73" applyFont="1" applyFill="1" applyBorder="1" applyAlignment="1">
      <alignment horizontal="center" vertical="center"/>
    </xf>
    <xf numFmtId="0" fontId="16" fillId="10" borderId="10" xfId="68" applyFont="1" applyFill="1" applyBorder="1" applyAlignment="1">
      <alignment horizontal="center" vertical="center" wrapText="1"/>
    </xf>
    <xf numFmtId="0" fontId="16" fillId="10" borderId="11" xfId="68" applyFont="1" applyFill="1" applyBorder="1" applyAlignment="1">
      <alignment horizontal="center" vertical="center" wrapText="1"/>
    </xf>
    <xf numFmtId="0" fontId="16" fillId="10" borderId="12" xfId="68" applyFont="1" applyFill="1" applyBorder="1" applyAlignment="1">
      <alignment horizontal="center" vertical="center" wrapText="1"/>
    </xf>
    <xf numFmtId="0" fontId="16" fillId="0" borderId="11" xfId="68" applyFont="1" applyBorder="1" applyAlignment="1">
      <alignment horizontal="left" vertical="center"/>
    </xf>
  </cellXfs>
  <cellStyles count="76">
    <cellStyle name="Hyperlink 2" xfId="9" xr:uid="{40B16AE5-73F1-4824-A0E8-9248B28EF90F}"/>
    <cellStyle name="Hyperlink 3" xfId="10" xr:uid="{704997F6-725C-4C67-9A85-AB797B2F2AF3}"/>
    <cellStyle name="Moeda" xfId="71" builtinId="4"/>
    <cellStyle name="Moeda 2" xfId="2" xr:uid="{E1662DE2-72AE-467D-8335-7525EC0B8AF3}"/>
    <cellStyle name="Moeda 2 2" xfId="12" xr:uid="{0A68C6C8-B367-4384-A57C-1A01BF991F96}"/>
    <cellStyle name="Moeda 2 2 2" xfId="13" xr:uid="{0E743200-AC3F-41BB-B5DF-03AFEE49619D}"/>
    <cellStyle name="Moeda 2 3" xfId="14" xr:uid="{7882D55E-65EE-4D8F-B2E1-7CA1DE855AC2}"/>
    <cellStyle name="Moeda 2 3 2" xfId="67" xr:uid="{F566DCC0-41C5-4F43-83CC-CBD43CF6303D}"/>
    <cellStyle name="Moeda 2 4" xfId="11" xr:uid="{FBF9DA8B-A3A9-407D-8336-87E6837CDD48}"/>
    <cellStyle name="Moeda 3" xfId="7" xr:uid="{C4D3DEC8-5D2C-4B82-8985-795FA274120C}"/>
    <cellStyle name="Moeda 3 2" xfId="15" xr:uid="{59D24BA1-7402-44C9-9E24-2F7B844AEC5C}"/>
    <cellStyle name="Moeda 4" xfId="16" xr:uid="{0F87C188-52BC-4DB8-A6CD-8F6092F165D9}"/>
    <cellStyle name="Moeda 4 2" xfId="6" xr:uid="{A6F45C71-8244-43DE-BA86-95D80096952B}"/>
    <cellStyle name="Moeda 4 2 2" xfId="17" xr:uid="{945A176D-CA24-4416-9E66-6C585D8FD1E3}"/>
    <cellStyle name="Moeda 4 3" xfId="18" xr:uid="{0D5D544B-1690-4E7D-B783-E1700069382B}"/>
    <cellStyle name="Moeda 4 4" xfId="19" xr:uid="{4866375F-D1D1-47A4-B5F3-77B125F6F373}"/>
    <cellStyle name="Moeda 4 5" xfId="20" xr:uid="{755AC5F1-02D0-4973-88EC-C92227E645CF}"/>
    <cellStyle name="Moeda 4 6" xfId="21" xr:uid="{FA5AF410-C3EF-44B3-9438-55D6205CF9B1}"/>
    <cellStyle name="Moeda 4 7" xfId="22" xr:uid="{D6312F6C-2608-4BD8-95DF-490CF448D968}"/>
    <cellStyle name="Moeda 4_Atacadão_Vigilância - Taguatinga" xfId="23" xr:uid="{61EE5C73-0929-4ACF-B8FD-CBA0A53AB467}"/>
    <cellStyle name="Moeda 5" xfId="24" xr:uid="{410C993A-5321-4B93-BFFD-8110CB22D41B}"/>
    <cellStyle name="Moeda 6" xfId="25" xr:uid="{2E33C2CA-65DA-4DC9-87FF-785A26E3DEF4}"/>
    <cellStyle name="Moeda 6 2" xfId="26" xr:uid="{1B00BF31-CBED-4D7D-9D0B-741AE27248CF}"/>
    <cellStyle name="Moeda 7" xfId="8" xr:uid="{FBB4ED0F-4273-4FAB-B747-6957E7E73F6F}"/>
    <cellStyle name="Normal" xfId="0" builtinId="0"/>
    <cellStyle name="Normal 10" xfId="73" xr:uid="{AB67CA69-9FF7-4B02-A252-C0D493C3033B}"/>
    <cellStyle name="Normal 14" xfId="64" xr:uid="{6F2C7800-FEE2-4DF2-89D7-8615421DC951}"/>
    <cellStyle name="Normal 14 2" xfId="74" xr:uid="{0C5A91AB-57AD-4696-B0F5-D6FD04A56332}"/>
    <cellStyle name="Normal 2" xfId="4" xr:uid="{11D9A0C1-0554-48B2-B4CD-8E1384D24476}"/>
    <cellStyle name="Normal 2 2" xfId="72" xr:uid="{F2F95B2E-CD2D-4F8C-BB30-9F81A7F7861B}"/>
    <cellStyle name="Normal 3" xfId="27" xr:uid="{EA16972C-DE98-484E-9CF5-AF26A18829D7}"/>
    <cellStyle name="Normal 3 2" xfId="28" xr:uid="{53FF183E-2DB0-4313-8430-9472E019ADE4}"/>
    <cellStyle name="Normal 3__HPlus_Vigilancia_Reajuste 2012" xfId="29" xr:uid="{9907EC7E-7AFD-472F-BB59-357DD1F4725A}"/>
    <cellStyle name="Normal 4" xfId="30" xr:uid="{0660CB10-9840-446B-98FF-959105D9BA5D}"/>
    <cellStyle name="Normal 4 2" xfId="61" xr:uid="{63A52DA1-CF27-42CD-A93F-E886C2C32DEB}"/>
    <cellStyle name="Normal 4 25" xfId="75" xr:uid="{C99DBC01-D6D9-4409-85A2-C43BD7163357}"/>
    <cellStyle name="Normal 5" xfId="31" xr:uid="{0C8DBE9B-0075-4223-9B9F-736239300B75}"/>
    <cellStyle name="Normal 5 2" xfId="5" xr:uid="{0074C099-09BE-42E4-8505-903F103DBAA1}"/>
    <cellStyle name="Normal 5 2 2" xfId="32" xr:uid="{F7B19870-3405-477D-80E1-D06E1E69053B}"/>
    <cellStyle name="Normal 6" xfId="33" xr:uid="{265E7E03-0C4D-4CB2-89B5-F1AB454E1275}"/>
    <cellStyle name="Normal 7" xfId="34" xr:uid="{0DCF6200-40A2-42A9-9C85-6B58A597A35F}"/>
    <cellStyle name="Normal 8" xfId="68" xr:uid="{24547243-98D7-4E0D-B757-5DFC7532ED40}"/>
    <cellStyle name="Normal 9" xfId="70" xr:uid="{AD8095B4-04F5-4542-8824-CBF5C699D585}"/>
    <cellStyle name="Porcentagem" xfId="63" builtinId="5"/>
    <cellStyle name="Porcentagem 2" xfId="3" xr:uid="{96B3E480-F9EB-478A-B0EA-73CBAEF1DCB5}"/>
    <cellStyle name="Porcentagem 3" xfId="35" xr:uid="{460907D2-C43D-4926-A325-D0E936364041}"/>
    <cellStyle name="Porcentagem 3 2" xfId="36" xr:uid="{DF29F3FC-038E-402A-B172-2686A666A496}"/>
    <cellStyle name="Porcentagem 7" xfId="66" xr:uid="{5B006EA5-5B30-43A2-8621-4EB1A180672F}"/>
    <cellStyle name="Separador de milhares 2" xfId="37" xr:uid="{367B2651-D431-4E22-8313-FA49F1589CE8}"/>
    <cellStyle name="Separador de milhares 2 2" xfId="38" xr:uid="{1CA767BF-16D8-4FF2-AFF4-613E8FCC72B3}"/>
    <cellStyle name="Separador de milhares 2 3" xfId="39" xr:uid="{6AE7759A-7AA4-43F1-818F-86C502346575}"/>
    <cellStyle name="Separador de milhares 2_Atacadão_Vigilância - Taguatinga" xfId="40" xr:uid="{8CC4CAE8-47B3-4949-B24C-499B5F322305}"/>
    <cellStyle name="Separador de milhares 3" xfId="41" xr:uid="{D129BCD1-2511-44C8-A4F6-05F6574187D8}"/>
    <cellStyle name="Separador de milhares 4" xfId="42" xr:uid="{2E8DDA13-314C-45D9-8DA6-2BA09371312C}"/>
    <cellStyle name="Separador de milhares 4 2" xfId="43" xr:uid="{1A054F66-F1FF-43AB-969B-CBDB1AEB18AB}"/>
    <cellStyle name="Separador de milhares 4 3" xfId="44" xr:uid="{A0546688-179F-4098-9DBD-B82EEC9A8A80}"/>
    <cellStyle name="Separador de milhares 4 4" xfId="45" xr:uid="{49FCD5A5-A91E-4177-BC72-B103D9AA7704}"/>
    <cellStyle name="Separador de milhares 4 5" xfId="46" xr:uid="{8F6140D0-24B0-4667-85FB-F2AE7376F126}"/>
    <cellStyle name="Separador de milhares 4 6" xfId="47" xr:uid="{52934650-1A6D-415C-850A-ED9D4F2027A7}"/>
    <cellStyle name="Separador de milhares 4 7" xfId="48" xr:uid="{449960B8-16F6-4471-B547-D3B781B5DC0D}"/>
    <cellStyle name="Separador de milhares 4 8" xfId="49" xr:uid="{7FCFB897-B7FE-4212-BDF7-9F7E1552E534}"/>
    <cellStyle name="Separador de milhares 4 9" xfId="50" xr:uid="{FC24AB7E-C2B2-4D0D-AE38-E15F4AC607F9}"/>
    <cellStyle name="Separador de milhares 4_Atacadão_Vigilância - Taguatinga" xfId="51" xr:uid="{EA7877BA-D07E-448B-90B7-F043C1B05E5E}"/>
    <cellStyle name="Separador de milhares 5" xfId="52" xr:uid="{5C062AFA-8DBE-43B6-8626-5F4701C46E19}"/>
    <cellStyle name="Título 1 1" xfId="53" xr:uid="{68962D18-9720-4F09-A601-20FB829062AA}"/>
    <cellStyle name="Título 1 1 1" xfId="54" xr:uid="{BE126017-EC01-49FE-AB94-BB28A1C734CB}"/>
    <cellStyle name="Título 5" xfId="55" xr:uid="{41A219F8-3F59-4C33-ADE5-CE1F8421FBC5}"/>
    <cellStyle name="Vírgula 2" xfId="1" xr:uid="{9C614BC8-7394-4E64-A27E-A4007E826214}"/>
    <cellStyle name="Vírgula 2 2" xfId="56" xr:uid="{CD07806D-8E7D-4D9A-8A0A-5E022DE73DEF}"/>
    <cellStyle name="Vírgula 2 5" xfId="65" xr:uid="{50E11537-8EA7-4A9A-99CF-0276A8C7747B}"/>
    <cellStyle name="Vírgula 3" xfId="57" xr:uid="{AE82A9AD-CFDA-4185-B383-1A2A8D6D1273}"/>
    <cellStyle name="Vírgula 4" xfId="58" xr:uid="{F8623332-23A2-4F4D-89BC-15C47871498C}"/>
    <cellStyle name="Vírgula 5" xfId="59" xr:uid="{548B949D-1DD7-42E7-BF25-DE63F62E221E}"/>
    <cellStyle name="Vírgula 5 2" xfId="60" xr:uid="{6CAE718E-8F4D-4A0B-A8FB-679252B63EA9}"/>
    <cellStyle name="Vírgula 6" xfId="62" xr:uid="{7460F8FD-4909-46D3-A51C-6E8910138EB4}"/>
    <cellStyle name="Vírgula 7" xfId="69" xr:uid="{23FE4772-84A5-4942-B839-0425907D7F2D}"/>
  </cellStyles>
  <dxfs count="12">
    <dxf>
      <border>
        <left style="dashed">
          <color auto="1"/>
        </left>
        <right style="dashed">
          <color auto="1"/>
        </right>
        <top style="dashed">
          <color auto="1"/>
        </top>
        <bottom style="dashed">
          <color auto="1"/>
        </bottom>
        <vertical style="dashed">
          <color auto="1"/>
        </vertical>
        <horizontal style="dashed">
          <color auto="1"/>
        </horizontal>
      </border>
    </dxf>
    <dxf>
      <fill>
        <patternFill>
          <bgColor theme="2" tint="-9.9948118533890809E-2"/>
        </patternFill>
      </fill>
      <border>
        <left style="dashed">
          <color auto="1"/>
        </left>
        <right style="dashed">
          <color auto="1"/>
        </right>
        <top style="dashed">
          <color auto="1"/>
        </top>
        <bottom style="dashed">
          <color auto="1"/>
        </bottom>
        <vertical style="dashed">
          <color auto="1"/>
        </vertical>
        <horizontal style="dashed">
          <color auto="1"/>
        </horizontal>
      </border>
    </dxf>
    <dxf>
      <fill>
        <patternFill>
          <bgColor theme="0" tint="-0.2499465926084170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ill>
        <patternFill patternType="none">
          <bgColor auto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ill>
        <patternFill patternType="none">
          <bgColor auto="1"/>
        </patternFill>
      </fill>
      <border>
        <left/>
        <right/>
        <top style="dashed">
          <color auto="1"/>
        </top>
        <bottom style="dashed">
          <color auto="1"/>
        </bottom>
        <vertical style="dashed">
          <color auto="1"/>
        </vertical>
        <horizontal style="dashed">
          <color auto="1"/>
        </horizontal>
      </border>
    </dxf>
    <dxf>
      <fill>
        <patternFill patternType="solid">
          <bgColor theme="0" tint="-4.9989318521683403E-2"/>
        </patternFill>
      </fill>
      <border>
        <left/>
        <right/>
        <top style="dashed">
          <color auto="1"/>
        </top>
        <bottom style="dashed">
          <color auto="1"/>
        </bottom>
        <vertical style="dashed">
          <color auto="1"/>
        </vertical>
        <horizontal style="dashed">
          <color auto="1"/>
        </horizontal>
      </border>
    </dxf>
    <dxf>
      <font>
        <b/>
        <i val="0"/>
      </font>
      <fill>
        <patternFill>
          <bgColor theme="2" tint="-9.9948118533890809E-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</border>
    </dxf>
    <dxf>
      <font>
        <strike val="0"/>
      </font>
      <fill>
        <patternFill patternType="solid">
          <bgColor theme="0" tint="-4.9989318521683403E-2"/>
        </patternFill>
      </fill>
      <border>
        <left/>
        <right/>
        <top style="dashed">
          <color auto="1"/>
        </top>
        <bottom style="dashed">
          <color auto="1"/>
        </bottom>
        <vertical style="dashed">
          <color auto="1"/>
        </vertical>
        <horizontal style="dashed">
          <color auto="1"/>
        </horizontal>
      </border>
    </dxf>
    <dxf>
      <fill>
        <patternFill patternType="none">
          <bgColor auto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ill>
        <patternFill patternType="solid">
          <bgColor theme="0" tint="-4.9989318521683403E-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/>
        <i val="0"/>
      </font>
      <fill>
        <patternFill>
          <bgColor theme="2" tint="-9.9948118533890809E-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</border>
    </dxf>
    <dxf>
      <font>
        <strike val="0"/>
      </font>
      <fill>
        <patternFill patternType="solid">
          <bgColor theme="0" tint="-4.9989318521683403E-2"/>
        </patternFill>
      </fill>
      <border>
        <left/>
        <right/>
        <top style="dashed">
          <color auto="1"/>
        </top>
        <bottom style="dashed">
          <color auto="1"/>
        </bottom>
        <vertical style="dashed">
          <color auto="1"/>
        </vertical>
        <horizontal style="dashed">
          <color auto="1"/>
        </horizontal>
      </border>
    </dxf>
  </dxfs>
  <tableStyles count="3" defaultTableStyle="Estilo de Tabela 1" defaultPivotStyle="PivotStyleLight16">
    <tableStyle name="Estilo de Tabela 1" pivot="0" count="4" xr9:uid="{57A9EA59-B072-48B7-B14A-76D17BCAA067}">
      <tableStyleElement type="wholeTable" dxfId="11"/>
      <tableStyleElement type="headerRow" dxfId="10"/>
      <tableStyleElement type="firstRowStripe" dxfId="9"/>
      <tableStyleElement type="secondRowStripe" dxfId="8"/>
    </tableStyle>
    <tableStyle name="Estilo de Tabela 1 2" pivot="0" count="4" xr9:uid="{C0FDC894-7D97-446B-A784-F1DA9036EB3F}">
      <tableStyleElement type="wholeTable" dxfId="7"/>
      <tableStyleElement type="headerRow" dxfId="6"/>
      <tableStyleElement type="firstRowStripe" dxfId="5"/>
      <tableStyleElement type="secondRowStripe" dxfId="4"/>
    </tableStyle>
    <tableStyle name="Inep" pivot="0" count="4" xr9:uid="{8613F0FA-4347-4531-AF07-C7C1F2EBDFBB}">
      <tableStyleElement type="wholeTable" dxfId="3"/>
      <tableStyleElement type="headerRow" dxfId="2"/>
      <tableStyleElement type="firstRowStripe" dxfId="1"/>
      <tableStyleElement type="secondRowStripe" dxfId="0"/>
    </tableStyle>
  </tableStyles>
  <colors>
    <mruColors>
      <color rgb="FF095BFF"/>
      <color rgb="FF0041C4"/>
      <color rgb="FF9C0006"/>
      <color rgb="FF548235"/>
      <color rgb="FFFF053B"/>
      <color rgb="FF22721C"/>
      <color rgb="FFE63946"/>
      <color rgb="FFFFFF99"/>
      <color rgb="FFFFFFFF"/>
      <color rgb="FFFDEAD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onnections" Target="connections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4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Tema_INEP">
  <a:themeElements>
    <a:clrScheme name="PADRÃO INEP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0070C0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9ABF1C-AE74-478E-B0EF-B51E292F972E}">
  <sheetPr>
    <tabColor rgb="FF0070C0"/>
    <pageSetUpPr fitToPage="1"/>
  </sheetPr>
  <dimension ref="A1:WC130"/>
  <sheetViews>
    <sheetView showGridLines="0" tabSelected="1" zoomScaleNormal="100" zoomScaleSheetLayoutView="98" workbookViewId="0">
      <selection activeCell="C36" sqref="C36"/>
    </sheetView>
  </sheetViews>
  <sheetFormatPr defaultColWidth="9.1796875" defaultRowHeight="15" x14ac:dyDescent="0.35"/>
  <cols>
    <col min="1" max="1" width="1.7265625" style="40" customWidth="1"/>
    <col min="2" max="2" width="18.7265625" style="56" customWidth="1"/>
    <col min="3" max="3" width="84.7265625" style="40" customWidth="1"/>
    <col min="4" max="4" width="17.453125" style="40" customWidth="1"/>
    <col min="5" max="5" width="17.7265625" style="40" customWidth="1"/>
    <col min="6" max="6" width="39.453125" style="40" bestFit="1" customWidth="1"/>
    <col min="7" max="7" width="1.453125" style="40" customWidth="1"/>
    <col min="8" max="10" width="9.1796875" style="40"/>
    <col min="11" max="11" width="9.81640625" style="40" bestFit="1" customWidth="1"/>
    <col min="12" max="16384" width="9.1796875" style="40"/>
  </cols>
  <sheetData>
    <row r="1" spans="2:601" s="14" customFormat="1" ht="30" customHeight="1" x14ac:dyDescent="0.35">
      <c r="B1" s="250" t="s">
        <v>164</v>
      </c>
      <c r="C1" s="250"/>
      <c r="D1" s="250"/>
      <c r="E1" s="250"/>
      <c r="F1" s="250"/>
    </row>
    <row r="2" spans="2:601" s="14" customFormat="1" ht="9" customHeight="1" x14ac:dyDescent="0.35">
      <c r="B2" s="15"/>
      <c r="C2" s="15"/>
      <c r="D2" s="15"/>
      <c r="E2" s="15"/>
      <c r="F2" s="15"/>
    </row>
    <row r="3" spans="2:601" s="14" customFormat="1" ht="9.75" customHeight="1" x14ac:dyDescent="0.35">
      <c r="B3" s="16"/>
      <c r="C3" s="16"/>
      <c r="D3" s="16"/>
      <c r="E3" s="16"/>
      <c r="F3" s="16"/>
    </row>
    <row r="4" spans="2:601" s="14" customFormat="1" ht="30" customHeight="1" x14ac:dyDescent="0.35">
      <c r="B4" s="17" t="s">
        <v>0</v>
      </c>
      <c r="C4" s="18"/>
      <c r="D4" s="18"/>
      <c r="E4" s="18"/>
      <c r="F4" s="18"/>
      <c r="WC4" s="19"/>
    </row>
    <row r="5" spans="2:601" s="14" customFormat="1" ht="15.5" customHeight="1" x14ac:dyDescent="0.35">
      <c r="B5" s="20" t="s">
        <v>1</v>
      </c>
      <c r="C5" s="21" t="s">
        <v>54</v>
      </c>
      <c r="D5" s="21"/>
      <c r="E5" s="21"/>
      <c r="F5" s="143" t="s">
        <v>165</v>
      </c>
    </row>
    <row r="6" spans="2:601" s="14" customFormat="1" x14ac:dyDescent="0.35">
      <c r="B6" s="22" t="s">
        <v>2</v>
      </c>
      <c r="C6" s="23" t="s">
        <v>55</v>
      </c>
      <c r="D6" s="23"/>
      <c r="E6" s="23"/>
      <c r="F6" s="143" t="s">
        <v>204</v>
      </c>
    </row>
    <row r="7" spans="2:601" s="14" customFormat="1" x14ac:dyDescent="0.35">
      <c r="B7" s="20" t="s">
        <v>3</v>
      </c>
      <c r="C7" s="24" t="s">
        <v>218</v>
      </c>
      <c r="D7" s="24"/>
      <c r="E7" s="24"/>
      <c r="F7" s="144"/>
    </row>
    <row r="8" spans="2:601" s="14" customFormat="1" x14ac:dyDescent="0.35">
      <c r="B8" s="22" t="s">
        <v>5</v>
      </c>
      <c r="C8" s="25" t="s">
        <v>57</v>
      </c>
      <c r="D8" s="25"/>
      <c r="E8" s="25"/>
      <c r="F8" s="145" t="s">
        <v>4</v>
      </c>
    </row>
    <row r="9" spans="2:601" s="14" customFormat="1" ht="30" customHeight="1" x14ac:dyDescent="0.35">
      <c r="B9" s="20" t="s">
        <v>6</v>
      </c>
      <c r="C9" s="26" t="s">
        <v>58</v>
      </c>
      <c r="D9" s="26"/>
      <c r="E9" s="26"/>
      <c r="F9" s="146" t="s">
        <v>152</v>
      </c>
    </row>
    <row r="10" spans="2:601" s="14" customFormat="1" x14ac:dyDescent="0.35">
      <c r="B10" s="22" t="s">
        <v>7</v>
      </c>
      <c r="C10" s="25" t="s">
        <v>59</v>
      </c>
      <c r="D10" s="25"/>
      <c r="E10" s="25"/>
      <c r="F10" s="145">
        <v>12</v>
      </c>
    </row>
    <row r="11" spans="2:601" s="14" customFormat="1" x14ac:dyDescent="0.35">
      <c r="B11" s="20" t="s">
        <v>31</v>
      </c>
      <c r="C11" s="24" t="s">
        <v>8</v>
      </c>
      <c r="D11" s="24"/>
      <c r="E11" s="24"/>
      <c r="F11" s="145">
        <v>120</v>
      </c>
    </row>
    <row r="12" spans="2:601" s="14" customFormat="1" ht="15" customHeight="1" x14ac:dyDescent="0.35">
      <c r="B12" s="27"/>
      <c r="C12" s="28"/>
      <c r="D12" s="28"/>
      <c r="E12" s="28"/>
      <c r="F12" s="28"/>
    </row>
    <row r="13" spans="2:601" s="14" customFormat="1" ht="30" collapsed="1" x14ac:dyDescent="0.35">
      <c r="B13" s="29">
        <v>1</v>
      </c>
      <c r="C13" s="30" t="s">
        <v>60</v>
      </c>
      <c r="D13" s="31" t="s">
        <v>61</v>
      </c>
      <c r="E13" s="123" t="s">
        <v>62</v>
      </c>
      <c r="F13" s="32" t="s">
        <v>63</v>
      </c>
    </row>
    <row r="14" spans="2:601" s="14" customFormat="1" x14ac:dyDescent="0.35">
      <c r="B14" s="33" t="s">
        <v>64</v>
      </c>
      <c r="C14" s="34" t="s">
        <v>11</v>
      </c>
      <c r="D14" s="121" t="s">
        <v>10</v>
      </c>
      <c r="E14" s="121">
        <v>15</v>
      </c>
      <c r="F14" s="147">
        <v>30</v>
      </c>
    </row>
    <row r="15" spans="2:601" s="14" customFormat="1" ht="18" customHeight="1" x14ac:dyDescent="0.35">
      <c r="B15" s="35" t="s">
        <v>65</v>
      </c>
      <c r="C15" s="36"/>
      <c r="D15" s="120"/>
      <c r="E15" s="122"/>
      <c r="F15" s="37"/>
    </row>
    <row r="16" spans="2:601" s="14" customFormat="1" ht="15.75" customHeight="1" x14ac:dyDescent="0.35">
      <c r="B16" s="20">
        <v>1</v>
      </c>
      <c r="C16" s="24" t="s">
        <v>66</v>
      </c>
      <c r="D16" s="24"/>
      <c r="E16" s="24"/>
      <c r="F16" s="148" t="s">
        <v>11</v>
      </c>
    </row>
    <row r="17" spans="2:8" s="14" customFormat="1" ht="15.75" customHeight="1" x14ac:dyDescent="0.35">
      <c r="B17" s="22">
        <v>2</v>
      </c>
      <c r="C17" s="25" t="s">
        <v>67</v>
      </c>
      <c r="D17" s="25"/>
      <c r="E17" s="25"/>
      <c r="F17" s="148" t="s">
        <v>9</v>
      </c>
    </row>
    <row r="18" spans="2:8" s="14" customFormat="1" x14ac:dyDescent="0.35">
      <c r="B18" s="20">
        <v>3</v>
      </c>
      <c r="C18" s="24" t="s">
        <v>68</v>
      </c>
      <c r="D18" s="24"/>
      <c r="E18" s="24"/>
      <c r="F18" s="149">
        <v>2723.41</v>
      </c>
    </row>
    <row r="19" spans="2:8" s="14" customFormat="1" ht="15.75" customHeight="1" x14ac:dyDescent="0.35">
      <c r="B19" s="22">
        <v>4</v>
      </c>
      <c r="C19" s="25" t="s">
        <v>69</v>
      </c>
      <c r="D19" s="25"/>
      <c r="E19" s="25"/>
      <c r="F19" s="148" t="s">
        <v>11</v>
      </c>
    </row>
    <row r="20" spans="2:8" s="14" customFormat="1" x14ac:dyDescent="0.35">
      <c r="B20" s="20">
        <v>5</v>
      </c>
      <c r="C20" s="38" t="s">
        <v>70</v>
      </c>
      <c r="D20" s="38"/>
      <c r="E20" s="38"/>
      <c r="F20" s="146" t="s">
        <v>152</v>
      </c>
    </row>
    <row r="21" spans="2:8" ht="15" customHeight="1" x14ac:dyDescent="0.35">
      <c r="B21" s="39"/>
      <c r="C21" s="39"/>
      <c r="D21" s="39"/>
      <c r="E21" s="39"/>
      <c r="F21" s="39"/>
    </row>
    <row r="22" spans="2:8" x14ac:dyDescent="0.35">
      <c r="B22" s="41" t="s">
        <v>71</v>
      </c>
      <c r="C22" s="42" t="s">
        <v>72</v>
      </c>
      <c r="D22" s="42"/>
      <c r="E22" s="43" t="s">
        <v>73</v>
      </c>
      <c r="F22" s="44" t="s">
        <v>74</v>
      </c>
    </row>
    <row r="23" spans="2:8" x14ac:dyDescent="0.35">
      <c r="B23" s="45" t="s">
        <v>1</v>
      </c>
      <c r="C23" s="46" t="s">
        <v>75</v>
      </c>
      <c r="D23" s="46"/>
      <c r="E23" s="49"/>
      <c r="F23" s="149">
        <v>2723.41</v>
      </c>
      <c r="H23" s="40" t="s">
        <v>136</v>
      </c>
    </row>
    <row r="24" spans="2:8" x14ac:dyDescent="0.35">
      <c r="B24" s="47" t="s">
        <v>2</v>
      </c>
      <c r="C24" s="48" t="s">
        <v>26</v>
      </c>
      <c r="D24" s="48"/>
      <c r="E24" s="49">
        <v>0.3</v>
      </c>
      <c r="F24" s="142">
        <f>F23*E24</f>
        <v>817.02299999999991</v>
      </c>
      <c r="H24" s="40" t="s">
        <v>137</v>
      </c>
    </row>
    <row r="25" spans="2:8" x14ac:dyDescent="0.35">
      <c r="B25" s="45" t="s">
        <v>3</v>
      </c>
      <c r="C25" s="46" t="s">
        <v>76</v>
      </c>
      <c r="D25" s="46"/>
      <c r="E25" s="49"/>
      <c r="F25" s="142"/>
    </row>
    <row r="26" spans="2:8" x14ac:dyDescent="0.35">
      <c r="B26" s="47" t="s">
        <v>5</v>
      </c>
      <c r="C26" s="48" t="s">
        <v>27</v>
      </c>
      <c r="D26" s="48"/>
      <c r="E26" s="50"/>
      <c r="F26" s="142"/>
    </row>
    <row r="27" spans="2:8" x14ac:dyDescent="0.35">
      <c r="B27" s="45" t="s">
        <v>6</v>
      </c>
      <c r="C27" s="51" t="s">
        <v>28</v>
      </c>
      <c r="D27" s="51"/>
      <c r="E27" s="49"/>
      <c r="F27" s="142"/>
    </row>
    <row r="28" spans="2:8" x14ac:dyDescent="0.35">
      <c r="B28" s="47" t="s">
        <v>7</v>
      </c>
      <c r="C28" s="52" t="s">
        <v>45</v>
      </c>
      <c r="D28" s="52"/>
      <c r="E28" s="49"/>
      <c r="F28" s="142"/>
    </row>
    <row r="29" spans="2:8" x14ac:dyDescent="0.3">
      <c r="B29" s="16"/>
      <c r="C29" s="16"/>
      <c r="D29" s="53" t="s">
        <v>77</v>
      </c>
      <c r="E29" s="54"/>
      <c r="F29" s="55">
        <f>SUM(F23:F28)</f>
        <v>3540.433</v>
      </c>
    </row>
    <row r="30" spans="2:8" ht="15" customHeight="1" x14ac:dyDescent="0.35">
      <c r="C30" s="56"/>
      <c r="D30" s="56"/>
      <c r="E30" s="56"/>
      <c r="F30" s="56"/>
    </row>
    <row r="31" spans="2:8" x14ac:dyDescent="0.3">
      <c r="B31" s="41" t="s">
        <v>78</v>
      </c>
      <c r="C31" s="57" t="s">
        <v>79</v>
      </c>
      <c r="D31" s="57"/>
      <c r="E31" s="57"/>
      <c r="F31" s="57"/>
    </row>
    <row r="32" spans="2:8" x14ac:dyDescent="0.35">
      <c r="B32" s="41" t="s">
        <v>80</v>
      </c>
      <c r="C32" s="42" t="s">
        <v>34</v>
      </c>
      <c r="D32" s="42"/>
      <c r="E32" s="43" t="s">
        <v>73</v>
      </c>
      <c r="F32" s="44" t="s">
        <v>74</v>
      </c>
    </row>
    <row r="33" spans="2:8" x14ac:dyDescent="0.35">
      <c r="B33" s="45" t="s">
        <v>1</v>
      </c>
      <c r="C33" s="21" t="s">
        <v>81</v>
      </c>
      <c r="D33" s="21"/>
      <c r="E33" s="58">
        <v>8.3330000000000001E-2</v>
      </c>
      <c r="F33" s="140"/>
      <c r="H33" s="124" t="s">
        <v>147</v>
      </c>
    </row>
    <row r="34" spans="2:8" x14ac:dyDescent="0.35">
      <c r="B34" s="47" t="s">
        <v>2</v>
      </c>
      <c r="C34" s="23" t="s">
        <v>206</v>
      </c>
      <c r="D34" s="23"/>
      <c r="E34" s="59">
        <v>0.121</v>
      </c>
      <c r="F34" s="140"/>
      <c r="H34" s="124" t="s">
        <v>138</v>
      </c>
    </row>
    <row r="35" spans="2:8" x14ac:dyDescent="0.3">
      <c r="B35" s="16"/>
      <c r="C35" s="16"/>
      <c r="D35" s="60" t="s">
        <v>77</v>
      </c>
      <c r="E35" s="61">
        <f>E33+E34</f>
        <v>0.20433000000000001</v>
      </c>
      <c r="F35" s="55"/>
    </row>
    <row r="36" spans="2:8" ht="8.15" customHeight="1" x14ac:dyDescent="0.35">
      <c r="C36" s="56"/>
      <c r="D36" s="56"/>
      <c r="E36" s="56"/>
      <c r="F36" s="62"/>
    </row>
    <row r="37" spans="2:8" x14ac:dyDescent="0.35">
      <c r="B37" s="44" t="s">
        <v>82</v>
      </c>
      <c r="C37" s="42" t="s">
        <v>83</v>
      </c>
      <c r="D37" s="42"/>
      <c r="E37" s="42"/>
      <c r="F37" s="42"/>
    </row>
    <row r="38" spans="2:8" x14ac:dyDescent="0.35">
      <c r="B38" s="44" t="s">
        <v>35</v>
      </c>
      <c r="C38" s="63" t="s">
        <v>36</v>
      </c>
      <c r="D38" s="63"/>
      <c r="E38" s="41" t="s">
        <v>73</v>
      </c>
      <c r="F38" s="64" t="s">
        <v>74</v>
      </c>
    </row>
    <row r="39" spans="2:8" x14ac:dyDescent="0.35">
      <c r="B39" s="65" t="s">
        <v>1</v>
      </c>
      <c r="C39" s="21" t="s">
        <v>84</v>
      </c>
      <c r="D39" s="21"/>
      <c r="E39" s="92">
        <v>0.2</v>
      </c>
      <c r="F39" s="137"/>
      <c r="H39" s="125" t="s">
        <v>140</v>
      </c>
    </row>
    <row r="40" spans="2:8" x14ac:dyDescent="0.35">
      <c r="B40" s="66" t="s">
        <v>2</v>
      </c>
      <c r="C40" s="23" t="s">
        <v>85</v>
      </c>
      <c r="D40" s="23"/>
      <c r="E40" s="92">
        <v>2.5000000000000001E-2</v>
      </c>
      <c r="F40" s="137"/>
      <c r="H40" s="125" t="s">
        <v>139</v>
      </c>
    </row>
    <row r="41" spans="2:8" ht="16" customHeight="1" x14ac:dyDescent="0.35">
      <c r="B41" s="65" t="s">
        <v>3</v>
      </c>
      <c r="C41" s="67" t="s">
        <v>207</v>
      </c>
      <c r="D41" s="67"/>
      <c r="E41" s="92">
        <v>0.03</v>
      </c>
      <c r="F41" s="137"/>
      <c r="H41" s="124" t="s">
        <v>153</v>
      </c>
    </row>
    <row r="42" spans="2:8" x14ac:dyDescent="0.35">
      <c r="B42" s="66" t="s">
        <v>5</v>
      </c>
      <c r="C42" s="23" t="s">
        <v>29</v>
      </c>
      <c r="D42" s="23"/>
      <c r="E42" s="92">
        <v>1.4999999999999999E-2</v>
      </c>
      <c r="F42" s="137"/>
      <c r="H42" s="124" t="s">
        <v>141</v>
      </c>
    </row>
    <row r="43" spans="2:8" x14ac:dyDescent="0.35">
      <c r="B43" s="65" t="s">
        <v>6</v>
      </c>
      <c r="C43" s="21" t="s">
        <v>30</v>
      </c>
      <c r="D43" s="21"/>
      <c r="E43" s="92">
        <v>0.01</v>
      </c>
      <c r="F43" s="137"/>
      <c r="H43" s="124" t="s">
        <v>142</v>
      </c>
    </row>
    <row r="44" spans="2:8" x14ac:dyDescent="0.35">
      <c r="B44" s="66" t="s">
        <v>7</v>
      </c>
      <c r="C44" s="23" t="s">
        <v>86</v>
      </c>
      <c r="D44" s="23"/>
      <c r="E44" s="92">
        <v>6.0000000000000001E-3</v>
      </c>
      <c r="F44" s="137"/>
      <c r="H44" s="124" t="s">
        <v>143</v>
      </c>
    </row>
    <row r="45" spans="2:8" x14ac:dyDescent="0.35">
      <c r="B45" s="65" t="s">
        <v>31</v>
      </c>
      <c r="C45" s="67" t="s">
        <v>87</v>
      </c>
      <c r="D45" s="67"/>
      <c r="E45" s="92">
        <v>2E-3</v>
      </c>
      <c r="F45" s="137"/>
      <c r="H45" s="124" t="s">
        <v>144</v>
      </c>
    </row>
    <row r="46" spans="2:8" x14ac:dyDescent="0.35">
      <c r="B46" s="66" t="s">
        <v>32</v>
      </c>
      <c r="C46" s="23" t="s">
        <v>88</v>
      </c>
      <c r="D46" s="23"/>
      <c r="E46" s="92">
        <v>0.08</v>
      </c>
      <c r="F46" s="137"/>
      <c r="H46" s="124" t="s">
        <v>145</v>
      </c>
    </row>
    <row r="47" spans="2:8" x14ac:dyDescent="0.3">
      <c r="B47" s="69"/>
      <c r="C47" s="16"/>
      <c r="D47" s="70" t="s">
        <v>77</v>
      </c>
      <c r="E47" s="61">
        <f>SUM(E39:E46)</f>
        <v>0.36800000000000005</v>
      </c>
      <c r="F47" s="55"/>
    </row>
    <row r="48" spans="2:8" ht="8.15" customHeight="1" x14ac:dyDescent="0.35">
      <c r="B48" s="71"/>
      <c r="C48" s="71"/>
      <c r="D48" s="71"/>
      <c r="E48" s="71"/>
      <c r="F48" s="71"/>
    </row>
    <row r="49" spans="2:27" x14ac:dyDescent="0.35">
      <c r="B49" s="41" t="s">
        <v>89</v>
      </c>
      <c r="C49" s="72" t="s">
        <v>13</v>
      </c>
      <c r="D49" s="43" t="s">
        <v>90</v>
      </c>
      <c r="E49" s="43" t="s">
        <v>162</v>
      </c>
      <c r="F49" s="64" t="s">
        <v>74</v>
      </c>
    </row>
    <row r="50" spans="2:27" ht="16" customHeight="1" x14ac:dyDescent="0.35">
      <c r="B50" s="47" t="s">
        <v>1</v>
      </c>
      <c r="C50" s="73" t="s">
        <v>14</v>
      </c>
      <c r="D50" s="74">
        <v>15</v>
      </c>
      <c r="E50" s="75">
        <v>11</v>
      </c>
      <c r="F50" s="137"/>
      <c r="H50" s="251" t="s">
        <v>146</v>
      </c>
      <c r="I50" s="251"/>
      <c r="J50" s="251"/>
      <c r="K50" s="251"/>
      <c r="L50" s="251"/>
      <c r="M50" s="251"/>
      <c r="N50" s="251"/>
      <c r="O50" s="251"/>
      <c r="P50" s="251"/>
      <c r="Q50" s="251"/>
      <c r="R50" s="251"/>
      <c r="S50" s="251"/>
      <c r="T50" s="251"/>
      <c r="U50" s="251"/>
      <c r="V50" s="251"/>
      <c r="W50" s="251"/>
      <c r="X50" s="251"/>
      <c r="Y50" s="251"/>
      <c r="Z50" s="251"/>
      <c r="AA50" s="251"/>
    </row>
    <row r="51" spans="2:27" x14ac:dyDescent="0.35">
      <c r="B51" s="47" t="s">
        <v>155</v>
      </c>
      <c r="C51" s="77" t="s">
        <v>91</v>
      </c>
      <c r="D51" s="76"/>
      <c r="E51" s="245">
        <f>(F18/100)*6</f>
        <v>163.40459999999999</v>
      </c>
      <c r="F51" s="137"/>
    </row>
    <row r="52" spans="2:27" x14ac:dyDescent="0.35">
      <c r="B52" s="47" t="s">
        <v>156</v>
      </c>
      <c r="C52" s="77" t="s">
        <v>92</v>
      </c>
      <c r="D52" s="23"/>
      <c r="E52" s="139"/>
      <c r="F52" s="137">
        <f>(E50*D50)-E51</f>
        <v>1.5954000000000121</v>
      </c>
    </row>
    <row r="53" spans="2:27" ht="16" customHeight="1" x14ac:dyDescent="0.35">
      <c r="B53" s="45" t="s">
        <v>2</v>
      </c>
      <c r="C53" s="73" t="s">
        <v>93</v>
      </c>
      <c r="D53" s="74">
        <v>15</v>
      </c>
      <c r="E53" s="75">
        <v>47.37</v>
      </c>
      <c r="F53" s="137"/>
      <c r="H53" s="124" t="s">
        <v>149</v>
      </c>
    </row>
    <row r="54" spans="2:27" ht="16" customHeight="1" x14ac:dyDescent="0.35">
      <c r="B54" s="47" t="s">
        <v>157</v>
      </c>
      <c r="C54" s="77" t="s">
        <v>94</v>
      </c>
      <c r="D54" s="76"/>
      <c r="E54" s="245">
        <f>(E53*D53)*2%</f>
        <v>14.210999999999999</v>
      </c>
      <c r="F54" s="140"/>
      <c r="H54" s="124" t="s">
        <v>154</v>
      </c>
    </row>
    <row r="55" spans="2:27" ht="16" customHeight="1" x14ac:dyDescent="0.35">
      <c r="B55" s="47" t="s">
        <v>158</v>
      </c>
      <c r="C55" s="77" t="s">
        <v>92</v>
      </c>
      <c r="D55" s="23"/>
      <c r="E55" s="139"/>
      <c r="F55" s="140">
        <f>(E53*D53)-E54</f>
        <v>696.33899999999994</v>
      </c>
    </row>
    <row r="56" spans="2:27" ht="16" customHeight="1" x14ac:dyDescent="0.35">
      <c r="B56" s="47" t="s">
        <v>3</v>
      </c>
      <c r="C56" s="77" t="s">
        <v>209</v>
      </c>
      <c r="D56" s="23"/>
      <c r="E56" s="141"/>
      <c r="F56" s="140">
        <v>10.83</v>
      </c>
    </row>
    <row r="57" spans="2:27" ht="16" customHeight="1" x14ac:dyDescent="0.35">
      <c r="B57" s="45" t="s">
        <v>5</v>
      </c>
      <c r="C57" s="77" t="s">
        <v>210</v>
      </c>
      <c r="D57" s="23"/>
      <c r="E57" s="141"/>
      <c r="F57" s="137">
        <v>18.170000000000002</v>
      </c>
      <c r="H57" s="124"/>
    </row>
    <row r="58" spans="2:27" ht="16" customHeight="1" x14ac:dyDescent="0.35">
      <c r="B58" s="247" t="s">
        <v>6</v>
      </c>
      <c r="C58" s="40" t="s">
        <v>219</v>
      </c>
      <c r="E58" s="141"/>
      <c r="F58" s="140">
        <v>164.05</v>
      </c>
      <c r="G58" s="252" t="s">
        <v>217</v>
      </c>
      <c r="H58" s="252"/>
      <c r="I58" s="252"/>
      <c r="J58" s="252"/>
      <c r="K58" s="252"/>
      <c r="L58" s="252"/>
      <c r="M58" s="252"/>
      <c r="N58" s="252"/>
      <c r="O58" s="252"/>
    </row>
    <row r="59" spans="2:27" x14ac:dyDescent="0.3">
      <c r="B59" s="16"/>
      <c r="C59" s="16"/>
      <c r="D59" s="16"/>
      <c r="E59" s="54" t="s">
        <v>77</v>
      </c>
      <c r="F59" s="55">
        <f>SUM(F50:F58)</f>
        <v>890.98440000000005</v>
      </c>
    </row>
    <row r="60" spans="2:27" ht="8.15" customHeight="1" x14ac:dyDescent="0.35">
      <c r="B60" s="78"/>
      <c r="C60" s="78"/>
      <c r="D60" s="78"/>
      <c r="E60" s="79"/>
      <c r="F60" s="80"/>
    </row>
    <row r="61" spans="2:27" ht="17.5" x14ac:dyDescent="0.35">
      <c r="B61" s="81" t="s">
        <v>95</v>
      </c>
      <c r="C61" s="82"/>
      <c r="D61" s="83"/>
      <c r="E61" s="83"/>
      <c r="F61" s="83"/>
    </row>
    <row r="62" spans="2:27" x14ac:dyDescent="0.35">
      <c r="B62" s="41">
        <v>2</v>
      </c>
      <c r="C62" s="84" t="s">
        <v>96</v>
      </c>
      <c r="D62" s="85"/>
      <c r="E62" s="43" t="s">
        <v>73</v>
      </c>
      <c r="F62" s="64" t="s">
        <v>74</v>
      </c>
    </row>
    <row r="63" spans="2:27" x14ac:dyDescent="0.35">
      <c r="B63" s="45" t="s">
        <v>33</v>
      </c>
      <c r="C63" s="86" t="s">
        <v>34</v>
      </c>
      <c r="D63" s="87"/>
      <c r="E63" s="92">
        <f>E35</f>
        <v>0.20433000000000001</v>
      </c>
      <c r="F63" s="137"/>
    </row>
    <row r="64" spans="2:27" x14ac:dyDescent="0.35">
      <c r="B64" s="47" t="s">
        <v>35</v>
      </c>
      <c r="C64" s="77" t="s">
        <v>36</v>
      </c>
      <c r="D64" s="76"/>
      <c r="E64" s="92">
        <f>E47</f>
        <v>0.36800000000000005</v>
      </c>
      <c r="F64" s="137"/>
    </row>
    <row r="65" spans="2:8" x14ac:dyDescent="0.35">
      <c r="B65" s="45" t="s">
        <v>12</v>
      </c>
      <c r="C65" s="86" t="s">
        <v>97</v>
      </c>
      <c r="D65" s="87"/>
      <c r="E65" s="246"/>
      <c r="F65" s="137">
        <f>F59</f>
        <v>890.98440000000005</v>
      </c>
    </row>
    <row r="66" spans="2:8" x14ac:dyDescent="0.3">
      <c r="B66" s="16"/>
      <c r="C66" s="16"/>
      <c r="D66" s="70" t="s">
        <v>77</v>
      </c>
      <c r="E66" s="61"/>
      <c r="F66" s="55">
        <f>SUM(F63:F65)</f>
        <v>890.98440000000005</v>
      </c>
    </row>
    <row r="67" spans="2:8" ht="15" customHeight="1" x14ac:dyDescent="0.35">
      <c r="B67" s="71"/>
      <c r="C67" s="71"/>
      <c r="D67" s="71"/>
      <c r="E67" s="71"/>
      <c r="F67" s="71"/>
    </row>
    <row r="68" spans="2:8" x14ac:dyDescent="0.35">
      <c r="B68" s="41" t="s">
        <v>98</v>
      </c>
      <c r="C68" s="88" t="s">
        <v>99</v>
      </c>
      <c r="D68" s="89"/>
      <c r="E68" s="43" t="s">
        <v>73</v>
      </c>
      <c r="F68" s="64" t="s">
        <v>74</v>
      </c>
    </row>
    <row r="69" spans="2:8" x14ac:dyDescent="0.35">
      <c r="B69" s="45" t="s">
        <v>1</v>
      </c>
      <c r="C69" s="90" t="s">
        <v>37</v>
      </c>
      <c r="D69" s="91"/>
      <c r="E69" s="68">
        <v>4.1999999999999997E-3</v>
      </c>
      <c r="F69" s="137"/>
      <c r="H69" s="126"/>
    </row>
    <row r="70" spans="2:8" x14ac:dyDescent="0.35">
      <c r="B70" s="47" t="s">
        <v>2</v>
      </c>
      <c r="C70" s="77" t="s">
        <v>100</v>
      </c>
      <c r="D70" s="76"/>
      <c r="E70" s="92">
        <v>2.9999999999999997E-4</v>
      </c>
      <c r="F70" s="137"/>
      <c r="H70" s="124"/>
    </row>
    <row r="71" spans="2:8" x14ac:dyDescent="0.35">
      <c r="B71" s="45" t="s">
        <v>3</v>
      </c>
      <c r="C71" s="90" t="s">
        <v>101</v>
      </c>
      <c r="D71" s="91"/>
      <c r="E71" s="68">
        <v>3.44E-2</v>
      </c>
      <c r="F71" s="137"/>
      <c r="H71" s="124"/>
    </row>
    <row r="72" spans="2:8" ht="16" customHeight="1" x14ac:dyDescent="0.35">
      <c r="B72" s="47" t="s">
        <v>5</v>
      </c>
      <c r="C72" s="93" t="s">
        <v>38</v>
      </c>
      <c r="D72" s="94"/>
      <c r="E72" s="92">
        <v>1.9400000000000001E-2</v>
      </c>
      <c r="F72" s="137"/>
      <c r="H72" s="124"/>
    </row>
    <row r="73" spans="2:8" x14ac:dyDescent="0.35">
      <c r="B73" s="45" t="s">
        <v>6</v>
      </c>
      <c r="C73" s="86" t="s">
        <v>102</v>
      </c>
      <c r="D73" s="87"/>
      <c r="E73" s="68">
        <f>E64*E72</f>
        <v>7.1392000000000009E-3</v>
      </c>
      <c r="F73" s="137"/>
    </row>
    <row r="74" spans="2:8" x14ac:dyDescent="0.35">
      <c r="B74" s="47" t="s">
        <v>7</v>
      </c>
      <c r="C74" s="77" t="s">
        <v>211</v>
      </c>
      <c r="D74" s="76"/>
      <c r="E74" s="92">
        <v>5.9999999999999995E-4</v>
      </c>
      <c r="F74" s="137"/>
      <c r="H74" s="124"/>
    </row>
    <row r="75" spans="2:8" x14ac:dyDescent="0.3">
      <c r="B75" s="16"/>
      <c r="C75" s="16"/>
      <c r="D75" s="70" t="s">
        <v>77</v>
      </c>
      <c r="E75" s="61">
        <f>SUM(E69:E74)</f>
        <v>6.6039200000000006E-2</v>
      </c>
      <c r="F75" s="55"/>
    </row>
    <row r="76" spans="2:8" ht="15" customHeight="1" x14ac:dyDescent="0.35">
      <c r="B76" s="78"/>
      <c r="C76" s="78"/>
      <c r="D76" s="78"/>
      <c r="E76" s="95"/>
      <c r="F76" s="80"/>
    </row>
    <row r="77" spans="2:8" x14ac:dyDescent="0.35">
      <c r="B77" s="41" t="s">
        <v>103</v>
      </c>
      <c r="C77" s="88" t="s">
        <v>43</v>
      </c>
      <c r="D77" s="63"/>
      <c r="E77" s="42"/>
      <c r="F77" s="42"/>
    </row>
    <row r="78" spans="2:8" x14ac:dyDescent="0.35">
      <c r="B78" s="41" t="s">
        <v>104</v>
      </c>
      <c r="C78" s="88" t="s">
        <v>16</v>
      </c>
      <c r="D78" s="89"/>
      <c r="E78" s="43" t="s">
        <v>73</v>
      </c>
      <c r="F78" s="64" t="s">
        <v>74</v>
      </c>
    </row>
    <row r="79" spans="2:8" x14ac:dyDescent="0.35">
      <c r="B79" s="45" t="s">
        <v>1</v>
      </c>
      <c r="C79" s="90" t="s">
        <v>105</v>
      </c>
      <c r="D79" s="91"/>
      <c r="E79" s="68">
        <v>9.4999999999999998E-3</v>
      </c>
      <c r="F79" s="133"/>
      <c r="H79" s="124"/>
    </row>
    <row r="80" spans="2:8" x14ac:dyDescent="0.35">
      <c r="B80" s="47" t="s">
        <v>2</v>
      </c>
      <c r="C80" s="93" t="s">
        <v>39</v>
      </c>
      <c r="D80" s="94"/>
      <c r="E80" s="96">
        <v>2.8E-3</v>
      </c>
      <c r="F80" s="133"/>
      <c r="H80" s="124"/>
    </row>
    <row r="81" spans="2:8" x14ac:dyDescent="0.35">
      <c r="B81" s="45" t="s">
        <v>3</v>
      </c>
      <c r="C81" s="90" t="s">
        <v>40</v>
      </c>
      <c r="D81" s="91"/>
      <c r="E81" s="68">
        <v>2.0000000000000001E-4</v>
      </c>
      <c r="F81" s="133"/>
      <c r="H81" s="124"/>
    </row>
    <row r="82" spans="2:8" x14ac:dyDescent="0.35">
      <c r="B82" s="47" t="s">
        <v>5</v>
      </c>
      <c r="C82" s="93" t="s">
        <v>41</v>
      </c>
      <c r="D82" s="94"/>
      <c r="E82" s="92">
        <v>6.9999999999999999E-4</v>
      </c>
      <c r="F82" s="133"/>
      <c r="H82" s="124"/>
    </row>
    <row r="83" spans="2:8" x14ac:dyDescent="0.35">
      <c r="B83" s="45" t="s">
        <v>6</v>
      </c>
      <c r="C83" s="86" t="s">
        <v>42</v>
      </c>
      <c r="D83" s="87"/>
      <c r="E83" s="68">
        <v>2.8999999999999998E-3</v>
      </c>
      <c r="F83" s="133"/>
      <c r="H83" s="124"/>
    </row>
    <row r="84" spans="2:8" x14ac:dyDescent="0.35">
      <c r="B84" s="47" t="s">
        <v>7</v>
      </c>
      <c r="C84" s="77" t="s">
        <v>213</v>
      </c>
      <c r="D84" s="76"/>
      <c r="E84" s="92">
        <v>1.3899999999999999E-2</v>
      </c>
      <c r="F84" s="133"/>
      <c r="H84" s="124"/>
    </row>
    <row r="85" spans="2:8" x14ac:dyDescent="0.3">
      <c r="B85" s="16"/>
      <c r="C85" s="16"/>
      <c r="D85" s="70" t="s">
        <v>77</v>
      </c>
      <c r="E85" s="61">
        <f>SUM(E79:E84)</f>
        <v>0.03</v>
      </c>
      <c r="F85" s="98"/>
    </row>
    <row r="86" spans="2:8" ht="8.15" customHeight="1" x14ac:dyDescent="0.35">
      <c r="B86" s="71"/>
      <c r="C86" s="71"/>
      <c r="D86" s="71"/>
      <c r="E86" s="71"/>
      <c r="F86" s="97"/>
    </row>
    <row r="87" spans="2:8" x14ac:dyDescent="0.35">
      <c r="B87" s="41" t="s">
        <v>106</v>
      </c>
      <c r="C87" s="84" t="s">
        <v>18</v>
      </c>
      <c r="D87" s="42"/>
      <c r="E87" s="85"/>
      <c r="F87" s="64" t="s">
        <v>74</v>
      </c>
    </row>
    <row r="88" spans="2:8" ht="30" x14ac:dyDescent="0.35">
      <c r="B88" s="45" t="s">
        <v>1</v>
      </c>
      <c r="C88" s="90" t="s">
        <v>221</v>
      </c>
      <c r="D88" s="67"/>
      <c r="E88" s="91"/>
      <c r="F88" s="133"/>
    </row>
    <row r="89" spans="2:8" x14ac:dyDescent="0.3">
      <c r="B89" s="16"/>
      <c r="C89" s="16"/>
      <c r="D89" s="16"/>
      <c r="E89" s="70" t="s">
        <v>77</v>
      </c>
      <c r="F89" s="98">
        <f>F88</f>
        <v>0</v>
      </c>
    </row>
    <row r="90" spans="2:8" ht="8.15" customHeight="1" x14ac:dyDescent="0.35">
      <c r="B90" s="78"/>
      <c r="C90" s="78"/>
      <c r="D90" s="78"/>
      <c r="E90" s="99"/>
      <c r="F90" s="100"/>
    </row>
    <row r="91" spans="2:8" ht="15.75" customHeight="1" x14ac:dyDescent="0.35">
      <c r="B91" s="101" t="s">
        <v>107</v>
      </c>
      <c r="C91" s="101"/>
      <c r="D91" s="101"/>
      <c r="E91" s="101"/>
      <c r="F91" s="101"/>
    </row>
    <row r="92" spans="2:8" x14ac:dyDescent="0.35">
      <c r="B92" s="41">
        <v>4</v>
      </c>
      <c r="C92" s="84" t="s">
        <v>43</v>
      </c>
      <c r="D92" s="42"/>
      <c r="E92" s="85"/>
      <c r="F92" s="64" t="s">
        <v>74</v>
      </c>
    </row>
    <row r="93" spans="2:8" x14ac:dyDescent="0.35">
      <c r="B93" s="45" t="s">
        <v>15</v>
      </c>
      <c r="C93" s="86" t="s">
        <v>16</v>
      </c>
      <c r="D93" s="21"/>
      <c r="E93" s="87"/>
      <c r="F93" s="135"/>
    </row>
    <row r="94" spans="2:8" x14ac:dyDescent="0.35">
      <c r="B94" s="47" t="s">
        <v>17</v>
      </c>
      <c r="C94" s="77" t="s">
        <v>18</v>
      </c>
      <c r="D94" s="23"/>
      <c r="E94" s="76"/>
      <c r="F94" s="135">
        <f>F89</f>
        <v>0</v>
      </c>
    </row>
    <row r="95" spans="2:8" x14ac:dyDescent="0.3">
      <c r="B95" s="16"/>
      <c r="C95" s="16"/>
      <c r="D95" s="16"/>
      <c r="E95" s="70" t="s">
        <v>77</v>
      </c>
      <c r="F95" s="98"/>
    </row>
    <row r="96" spans="2:8" ht="15" customHeight="1" x14ac:dyDescent="0.35">
      <c r="B96" s="78"/>
      <c r="C96" s="71"/>
      <c r="D96" s="71"/>
      <c r="E96" s="71"/>
      <c r="F96" s="71"/>
    </row>
    <row r="97" spans="1:11" x14ac:dyDescent="0.35">
      <c r="B97" s="41" t="s">
        <v>108</v>
      </c>
      <c r="C97" s="84" t="s">
        <v>109</v>
      </c>
      <c r="D97" s="85"/>
      <c r="E97" s="43"/>
      <c r="F97" s="64" t="s">
        <v>74</v>
      </c>
    </row>
    <row r="98" spans="1:11" x14ac:dyDescent="0.3">
      <c r="B98" s="45" t="s">
        <v>1</v>
      </c>
      <c r="C98" s="86" t="s">
        <v>44</v>
      </c>
      <c r="D98" s="87"/>
      <c r="E98" s="87"/>
      <c r="F98" s="133"/>
      <c r="H98" s="16"/>
      <c r="I98" s="16"/>
    </row>
    <row r="99" spans="1:11" x14ac:dyDescent="0.3">
      <c r="B99" s="47" t="s">
        <v>2</v>
      </c>
      <c r="C99" s="77" t="s">
        <v>110</v>
      </c>
      <c r="D99" s="76"/>
      <c r="E99" s="76"/>
      <c r="F99" s="133"/>
      <c r="H99" s="16"/>
      <c r="I99" s="16"/>
    </row>
    <row r="100" spans="1:11" x14ac:dyDescent="0.3">
      <c r="B100" s="45" t="s">
        <v>3</v>
      </c>
      <c r="C100" s="86" t="s">
        <v>168</v>
      </c>
      <c r="D100" s="87"/>
      <c r="E100" s="87"/>
      <c r="F100" s="86"/>
      <c r="H100" s="16"/>
      <c r="I100" s="16"/>
    </row>
    <row r="101" spans="1:11" x14ac:dyDescent="0.3">
      <c r="B101" s="16"/>
      <c r="C101" s="16"/>
      <c r="D101" s="16"/>
      <c r="E101" s="70" t="s">
        <v>77</v>
      </c>
      <c r="F101" s="98"/>
    </row>
    <row r="102" spans="1:11" x14ac:dyDescent="0.35">
      <c r="A102" s="248" t="s">
        <v>111</v>
      </c>
      <c r="B102" s="248"/>
      <c r="C102" s="248"/>
      <c r="D102" s="248"/>
      <c r="E102" s="248"/>
      <c r="F102" s="102"/>
    </row>
    <row r="103" spans="1:11" ht="15" customHeight="1" x14ac:dyDescent="0.35">
      <c r="B103" s="71"/>
      <c r="C103" s="71"/>
      <c r="D103" s="71"/>
      <c r="E103" s="71"/>
      <c r="F103" s="71"/>
    </row>
    <row r="104" spans="1:11" x14ac:dyDescent="0.35">
      <c r="B104" s="41" t="s">
        <v>112</v>
      </c>
      <c r="C104" s="88" t="s">
        <v>46</v>
      </c>
      <c r="D104" s="89"/>
      <c r="E104" s="43" t="s">
        <v>73</v>
      </c>
      <c r="F104" s="64" t="s">
        <v>74</v>
      </c>
    </row>
    <row r="105" spans="1:11" x14ac:dyDescent="0.35">
      <c r="B105" s="45" t="s">
        <v>1</v>
      </c>
      <c r="C105" s="86" t="s">
        <v>47</v>
      </c>
      <c r="D105" s="87"/>
      <c r="E105" s="103">
        <v>0.05</v>
      </c>
      <c r="F105" s="133"/>
      <c r="H105" s="124"/>
    </row>
    <row r="106" spans="1:11" x14ac:dyDescent="0.35">
      <c r="B106" s="47" t="s">
        <v>2</v>
      </c>
      <c r="C106" s="77" t="s">
        <v>48</v>
      </c>
      <c r="D106" s="76"/>
      <c r="E106" s="103">
        <v>0.1</v>
      </c>
      <c r="F106" s="133"/>
      <c r="H106" s="124"/>
    </row>
    <row r="107" spans="1:11" x14ac:dyDescent="0.35">
      <c r="B107" s="45" t="s">
        <v>3</v>
      </c>
      <c r="C107" s="104" t="s">
        <v>49</v>
      </c>
      <c r="D107" s="105"/>
      <c r="E107" s="134"/>
      <c r="F107" s="135"/>
    </row>
    <row r="108" spans="1:11" x14ac:dyDescent="0.35">
      <c r="B108" s="106" t="s">
        <v>50</v>
      </c>
      <c r="C108" s="107" t="s">
        <v>113</v>
      </c>
      <c r="D108" s="108"/>
      <c r="E108" s="136">
        <v>6.4999999999999997E-3</v>
      </c>
      <c r="F108" s="133"/>
      <c r="H108" s="124"/>
      <c r="K108" s="109"/>
    </row>
    <row r="109" spans="1:11" x14ac:dyDescent="0.35">
      <c r="B109" s="110" t="s">
        <v>51</v>
      </c>
      <c r="C109" s="111" t="s">
        <v>114</v>
      </c>
      <c r="D109" s="112"/>
      <c r="E109" s="136">
        <v>0.03</v>
      </c>
      <c r="F109" s="133"/>
      <c r="H109" s="124"/>
    </row>
    <row r="110" spans="1:11" x14ac:dyDescent="0.35">
      <c r="B110" s="106" t="s">
        <v>52</v>
      </c>
      <c r="C110" s="107" t="s">
        <v>53</v>
      </c>
      <c r="D110" s="108"/>
      <c r="E110" s="136">
        <v>0.05</v>
      </c>
      <c r="F110" s="133"/>
      <c r="H110" s="124" t="s">
        <v>148</v>
      </c>
    </row>
    <row r="111" spans="1:11" x14ac:dyDescent="0.35">
      <c r="B111" s="106" t="s">
        <v>115</v>
      </c>
      <c r="C111" s="107" t="s">
        <v>116</v>
      </c>
      <c r="D111" s="108"/>
      <c r="E111" s="136"/>
      <c r="F111" s="133"/>
    </row>
    <row r="112" spans="1:11" x14ac:dyDescent="0.3">
      <c r="B112" s="16"/>
      <c r="C112" s="16"/>
      <c r="D112" s="16"/>
      <c r="E112" s="70" t="s">
        <v>77</v>
      </c>
      <c r="F112" s="98"/>
    </row>
    <row r="113" spans="2:6" ht="15" customHeight="1" x14ac:dyDescent="0.35">
      <c r="B113" s="113"/>
      <c r="C113" s="113"/>
      <c r="D113" s="113"/>
      <c r="E113" s="113"/>
      <c r="F113" s="113"/>
    </row>
    <row r="114" spans="2:6" ht="17.5" x14ac:dyDescent="0.35">
      <c r="B114" s="101" t="s">
        <v>117</v>
      </c>
      <c r="C114" s="101"/>
      <c r="D114" s="101"/>
      <c r="E114" s="101"/>
      <c r="F114" s="101"/>
    </row>
    <row r="115" spans="2:6" x14ac:dyDescent="0.35">
      <c r="B115" s="85" t="s">
        <v>118</v>
      </c>
      <c r="C115" s="84"/>
      <c r="D115" s="42"/>
      <c r="E115" s="85"/>
      <c r="F115" s="64" t="s">
        <v>74</v>
      </c>
    </row>
    <row r="116" spans="2:6" x14ac:dyDescent="0.35">
      <c r="B116" s="45" t="s">
        <v>1</v>
      </c>
      <c r="C116" s="86" t="s">
        <v>119</v>
      </c>
      <c r="D116" s="21"/>
      <c r="E116" s="87"/>
      <c r="F116" s="132"/>
    </row>
    <row r="117" spans="2:6" x14ac:dyDescent="0.35">
      <c r="B117" s="47" t="s">
        <v>2</v>
      </c>
      <c r="C117" s="77" t="s">
        <v>120</v>
      </c>
      <c r="D117" s="23"/>
      <c r="E117" s="76"/>
      <c r="F117" s="132"/>
    </row>
    <row r="118" spans="2:6" x14ac:dyDescent="0.35">
      <c r="B118" s="45" t="s">
        <v>3</v>
      </c>
      <c r="C118" s="86" t="s">
        <v>121</v>
      </c>
      <c r="D118" s="21"/>
      <c r="E118" s="87"/>
      <c r="F118" s="132"/>
    </row>
    <row r="119" spans="2:6" x14ac:dyDescent="0.35">
      <c r="B119" s="47" t="s">
        <v>5</v>
      </c>
      <c r="C119" s="77" t="s">
        <v>122</v>
      </c>
      <c r="D119" s="23"/>
      <c r="E119" s="76"/>
      <c r="F119" s="132"/>
    </row>
    <row r="120" spans="2:6" x14ac:dyDescent="0.35">
      <c r="B120" s="45" t="s">
        <v>6</v>
      </c>
      <c r="C120" s="86" t="s">
        <v>123</v>
      </c>
      <c r="D120" s="21"/>
      <c r="E120" s="87"/>
      <c r="F120" s="132"/>
    </row>
    <row r="121" spans="2:6" x14ac:dyDescent="0.35">
      <c r="B121" s="85" t="s">
        <v>124</v>
      </c>
      <c r="C121" s="84"/>
      <c r="D121" s="42"/>
      <c r="E121" s="85"/>
      <c r="F121" s="114"/>
    </row>
    <row r="122" spans="2:6" x14ac:dyDescent="0.35">
      <c r="B122" s="45" t="s">
        <v>7</v>
      </c>
      <c r="C122" s="86" t="s">
        <v>125</v>
      </c>
      <c r="D122" s="21"/>
      <c r="E122" s="87"/>
      <c r="F122" s="132"/>
    </row>
    <row r="123" spans="2:6" x14ac:dyDescent="0.3">
      <c r="B123" s="16"/>
      <c r="C123" s="16"/>
      <c r="D123" s="249" t="s">
        <v>126</v>
      </c>
      <c r="E123" s="249"/>
      <c r="F123" s="102"/>
    </row>
    <row r="124" spans="2:6" x14ac:dyDescent="0.3">
      <c r="B124" s="16"/>
      <c r="C124" s="16"/>
      <c r="D124" s="249" t="s">
        <v>127</v>
      </c>
      <c r="E124" s="249"/>
      <c r="F124" s="102"/>
    </row>
    <row r="126" spans="2:6" x14ac:dyDescent="0.35">
      <c r="F126" s="115"/>
    </row>
    <row r="129" spans="6:6" x14ac:dyDescent="0.35">
      <c r="F129" s="116"/>
    </row>
    <row r="130" spans="6:6" x14ac:dyDescent="0.35">
      <c r="F130" s="116"/>
    </row>
  </sheetData>
  <mergeCells count="6">
    <mergeCell ref="A102:E102"/>
    <mergeCell ref="D123:E123"/>
    <mergeCell ref="D124:E124"/>
    <mergeCell ref="B1:F1"/>
    <mergeCell ref="H50:AA50"/>
    <mergeCell ref="G58:O58"/>
  </mergeCells>
  <printOptions horizontalCentered="1" verticalCentered="1"/>
  <pageMargins left="0.25" right="0.25" top="0.75" bottom="0.75" header="0.3" footer="0.3"/>
  <pageSetup paperSize="9" scale="55" fitToHeight="0" orientation="portrait" r:id="rId1"/>
  <headerFooter alignWithMargins="0"/>
  <rowBreaks count="2" manualBreakCount="2">
    <brk id="66" max="16383" man="1"/>
    <brk id="124" min="1" max="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448180-5DAA-4EB5-ADAE-B5E90FDA15C7}">
  <sheetPr>
    <tabColor rgb="FFFF0000"/>
    <pageSetUpPr fitToPage="1"/>
  </sheetPr>
  <dimension ref="A1:WC129"/>
  <sheetViews>
    <sheetView showGridLines="0" topLeftCell="A56" zoomScaleNormal="100" zoomScaleSheetLayoutView="98" workbookViewId="0">
      <selection activeCell="F87" sqref="F87"/>
    </sheetView>
  </sheetViews>
  <sheetFormatPr defaultColWidth="9.1796875" defaultRowHeight="15" x14ac:dyDescent="0.35"/>
  <cols>
    <col min="1" max="1" width="1.7265625" style="40" customWidth="1"/>
    <col min="2" max="2" width="18.7265625" style="56" customWidth="1"/>
    <col min="3" max="3" width="84.7265625" style="40" customWidth="1"/>
    <col min="4" max="4" width="17.453125" style="40" customWidth="1"/>
    <col min="5" max="5" width="17.7265625" style="40" customWidth="1"/>
    <col min="6" max="6" width="39.453125" style="40" bestFit="1" customWidth="1"/>
    <col min="7" max="7" width="1.453125" style="40" customWidth="1"/>
    <col min="8" max="10" width="9.1796875" style="40"/>
    <col min="11" max="11" width="9.81640625" style="40" bestFit="1" customWidth="1"/>
    <col min="12" max="16384" width="9.1796875" style="40"/>
  </cols>
  <sheetData>
    <row r="1" spans="2:601" s="14" customFormat="1" ht="30" customHeight="1" x14ac:dyDescent="0.35">
      <c r="B1" s="250" t="s">
        <v>169</v>
      </c>
      <c r="C1" s="250"/>
      <c r="D1" s="250"/>
      <c r="E1" s="250"/>
      <c r="F1" s="250"/>
    </row>
    <row r="2" spans="2:601" s="14" customFormat="1" ht="9" customHeight="1" x14ac:dyDescent="0.35">
      <c r="B2" s="15"/>
      <c r="C2" s="15"/>
      <c r="D2" s="15"/>
      <c r="E2" s="15"/>
      <c r="F2" s="15"/>
    </row>
    <row r="3" spans="2:601" s="14" customFormat="1" ht="9.75" customHeight="1" x14ac:dyDescent="0.35">
      <c r="B3" s="16"/>
      <c r="C3" s="16"/>
      <c r="D3" s="16"/>
      <c r="E3" s="16"/>
      <c r="F3" s="16"/>
    </row>
    <row r="4" spans="2:601" s="14" customFormat="1" ht="30" customHeight="1" x14ac:dyDescent="0.35">
      <c r="B4" s="17" t="s">
        <v>0</v>
      </c>
      <c r="C4" s="18"/>
      <c r="D4" s="18"/>
      <c r="E4" s="18"/>
      <c r="F4" s="18"/>
      <c r="WC4" s="19"/>
    </row>
    <row r="5" spans="2:601" s="14" customFormat="1" ht="15.5" customHeight="1" x14ac:dyDescent="0.35">
      <c r="B5" s="20" t="s">
        <v>1</v>
      </c>
      <c r="C5" s="21" t="s">
        <v>54</v>
      </c>
      <c r="D5" s="21"/>
      <c r="E5" s="21"/>
      <c r="F5" s="143" t="s">
        <v>165</v>
      </c>
    </row>
    <row r="6" spans="2:601" s="14" customFormat="1" x14ac:dyDescent="0.35">
      <c r="B6" s="22" t="s">
        <v>2</v>
      </c>
      <c r="C6" s="23" t="s">
        <v>55</v>
      </c>
      <c r="D6" s="23"/>
      <c r="E6" s="23"/>
      <c r="F6" s="143" t="s">
        <v>166</v>
      </c>
    </row>
    <row r="7" spans="2:601" s="14" customFormat="1" x14ac:dyDescent="0.35">
      <c r="B7" s="20" t="s">
        <v>3</v>
      </c>
      <c r="C7" s="24" t="s">
        <v>218</v>
      </c>
      <c r="D7" s="24"/>
      <c r="E7" s="24"/>
      <c r="F7" s="144"/>
    </row>
    <row r="8" spans="2:601" s="14" customFormat="1" x14ac:dyDescent="0.35">
      <c r="B8" s="22" t="s">
        <v>5</v>
      </c>
      <c r="C8" s="25" t="s">
        <v>57</v>
      </c>
      <c r="D8" s="25"/>
      <c r="E8" s="25"/>
      <c r="F8" s="145" t="s">
        <v>4</v>
      </c>
    </row>
    <row r="9" spans="2:601" s="14" customFormat="1" ht="30" customHeight="1" x14ac:dyDescent="0.35">
      <c r="B9" s="20" t="s">
        <v>6</v>
      </c>
      <c r="C9" s="26" t="s">
        <v>58</v>
      </c>
      <c r="D9" s="26"/>
      <c r="E9" s="26"/>
      <c r="F9" s="146" t="s">
        <v>152</v>
      </c>
    </row>
    <row r="10" spans="2:601" s="14" customFormat="1" x14ac:dyDescent="0.35">
      <c r="B10" s="22" t="s">
        <v>7</v>
      </c>
      <c r="C10" s="25" t="s">
        <v>59</v>
      </c>
      <c r="D10" s="25"/>
      <c r="E10" s="25"/>
      <c r="F10" s="145">
        <v>12</v>
      </c>
    </row>
    <row r="11" spans="2:601" s="14" customFormat="1" x14ac:dyDescent="0.35">
      <c r="B11" s="20" t="s">
        <v>31</v>
      </c>
      <c r="C11" s="24" t="s">
        <v>8</v>
      </c>
      <c r="D11" s="24"/>
      <c r="E11" s="24"/>
      <c r="F11" s="145">
        <v>120</v>
      </c>
    </row>
    <row r="12" spans="2:601" s="14" customFormat="1" ht="15" customHeight="1" x14ac:dyDescent="0.35">
      <c r="B12" s="27"/>
      <c r="C12" s="28"/>
      <c r="D12" s="28"/>
      <c r="E12" s="28"/>
      <c r="F12" s="28"/>
    </row>
    <row r="13" spans="2:601" s="14" customFormat="1" ht="30" collapsed="1" x14ac:dyDescent="0.35">
      <c r="B13" s="29">
        <v>1</v>
      </c>
      <c r="C13" s="30" t="s">
        <v>60</v>
      </c>
      <c r="D13" s="31" t="s">
        <v>61</v>
      </c>
      <c r="E13" s="123" t="s">
        <v>62</v>
      </c>
      <c r="F13" s="32" t="s">
        <v>63</v>
      </c>
    </row>
    <row r="14" spans="2:601" s="14" customFormat="1" x14ac:dyDescent="0.35">
      <c r="B14" s="33" t="s">
        <v>64</v>
      </c>
      <c r="C14" s="34" t="s">
        <v>11</v>
      </c>
      <c r="D14" s="121" t="s">
        <v>10</v>
      </c>
      <c r="E14" s="121">
        <v>12</v>
      </c>
      <c r="F14" s="147">
        <v>24</v>
      </c>
    </row>
    <row r="15" spans="2:601" s="14" customFormat="1" ht="18" customHeight="1" x14ac:dyDescent="0.35">
      <c r="B15" s="35" t="s">
        <v>65</v>
      </c>
      <c r="C15" s="36"/>
      <c r="D15" s="120"/>
      <c r="E15" s="122"/>
      <c r="F15" s="37"/>
    </row>
    <row r="16" spans="2:601" s="14" customFormat="1" ht="15.75" customHeight="1" x14ac:dyDescent="0.35">
      <c r="B16" s="20">
        <v>1</v>
      </c>
      <c r="C16" s="24" t="s">
        <v>66</v>
      </c>
      <c r="D16" s="24"/>
      <c r="E16" s="24"/>
      <c r="F16" s="148" t="s">
        <v>11</v>
      </c>
    </row>
    <row r="17" spans="2:8" s="14" customFormat="1" ht="15.75" customHeight="1" x14ac:dyDescent="0.35">
      <c r="B17" s="22">
        <v>2</v>
      </c>
      <c r="C17" s="25" t="s">
        <v>67</v>
      </c>
      <c r="D17" s="25"/>
      <c r="E17" s="25"/>
      <c r="F17" s="148" t="s">
        <v>9</v>
      </c>
    </row>
    <row r="18" spans="2:8" s="14" customFormat="1" x14ac:dyDescent="0.35">
      <c r="B18" s="20">
        <v>3</v>
      </c>
      <c r="C18" s="24" t="s">
        <v>68</v>
      </c>
      <c r="D18" s="24"/>
      <c r="E18" s="24"/>
      <c r="F18" s="149">
        <v>2723.41</v>
      </c>
    </row>
    <row r="19" spans="2:8" s="14" customFormat="1" ht="15.75" customHeight="1" x14ac:dyDescent="0.35">
      <c r="B19" s="22">
        <v>4</v>
      </c>
      <c r="C19" s="25" t="s">
        <v>69</v>
      </c>
      <c r="D19" s="25"/>
      <c r="E19" s="25"/>
      <c r="F19" s="148" t="s">
        <v>11</v>
      </c>
    </row>
    <row r="20" spans="2:8" s="14" customFormat="1" x14ac:dyDescent="0.35">
      <c r="B20" s="20">
        <v>5</v>
      </c>
      <c r="C20" s="38" t="s">
        <v>70</v>
      </c>
      <c r="D20" s="38"/>
      <c r="E20" s="38"/>
      <c r="F20" s="146" t="s">
        <v>152</v>
      </c>
    </row>
    <row r="21" spans="2:8" ht="15" customHeight="1" x14ac:dyDescent="0.35">
      <c r="B21" s="39"/>
      <c r="C21" s="39"/>
      <c r="D21" s="39"/>
      <c r="E21" s="39"/>
      <c r="F21" s="39"/>
    </row>
    <row r="22" spans="2:8" x14ac:dyDescent="0.35">
      <c r="B22" s="41" t="s">
        <v>71</v>
      </c>
      <c r="C22" s="42" t="s">
        <v>72</v>
      </c>
      <c r="D22" s="42"/>
      <c r="E22" s="43" t="s">
        <v>73</v>
      </c>
      <c r="F22" s="44" t="s">
        <v>74</v>
      </c>
    </row>
    <row r="23" spans="2:8" x14ac:dyDescent="0.35">
      <c r="B23" s="45" t="s">
        <v>1</v>
      </c>
      <c r="C23" s="46" t="s">
        <v>75</v>
      </c>
      <c r="D23" s="46"/>
      <c r="E23" s="49"/>
      <c r="F23" s="149">
        <v>2723.41</v>
      </c>
      <c r="H23" s="40" t="s">
        <v>136</v>
      </c>
    </row>
    <row r="24" spans="2:8" x14ac:dyDescent="0.35">
      <c r="B24" s="47" t="s">
        <v>2</v>
      </c>
      <c r="C24" s="48" t="s">
        <v>26</v>
      </c>
      <c r="D24" s="48"/>
      <c r="E24" s="49">
        <v>0.3</v>
      </c>
      <c r="F24" s="142">
        <f>F23*E24</f>
        <v>817.02299999999991</v>
      </c>
      <c r="H24" s="40" t="s">
        <v>137</v>
      </c>
    </row>
    <row r="25" spans="2:8" x14ac:dyDescent="0.35">
      <c r="B25" s="45" t="s">
        <v>3</v>
      </c>
      <c r="C25" s="46" t="s">
        <v>76</v>
      </c>
      <c r="D25" s="46"/>
      <c r="E25" s="49"/>
      <c r="F25" s="142"/>
    </row>
    <row r="26" spans="2:8" x14ac:dyDescent="0.35">
      <c r="B26" s="47" t="s">
        <v>5</v>
      </c>
      <c r="C26" s="48" t="s">
        <v>170</v>
      </c>
      <c r="D26" s="48"/>
      <c r="E26" s="50"/>
      <c r="F26" s="142">
        <f>((((F23+F24)/220)*20%)*7)*15</f>
        <v>337.95042272727272</v>
      </c>
      <c r="H26" s="124"/>
    </row>
    <row r="27" spans="2:8" x14ac:dyDescent="0.35">
      <c r="B27" s="47" t="s">
        <v>7</v>
      </c>
      <c r="C27" s="52" t="s">
        <v>45</v>
      </c>
      <c r="D27" s="52"/>
      <c r="E27" s="49"/>
      <c r="F27" s="142"/>
    </row>
    <row r="28" spans="2:8" x14ac:dyDescent="0.3">
      <c r="B28" s="16"/>
      <c r="C28" s="16"/>
      <c r="D28" s="53" t="s">
        <v>77</v>
      </c>
      <c r="E28" s="54"/>
      <c r="F28" s="55">
        <f>SUM(F23:F27)</f>
        <v>3878.3834227272728</v>
      </c>
    </row>
    <row r="29" spans="2:8" ht="15" customHeight="1" x14ac:dyDescent="0.35">
      <c r="C29" s="56"/>
      <c r="D29" s="56"/>
      <c r="E29" s="56"/>
      <c r="F29" s="56"/>
    </row>
    <row r="30" spans="2:8" x14ac:dyDescent="0.3">
      <c r="B30" s="41" t="s">
        <v>78</v>
      </c>
      <c r="C30" s="57" t="s">
        <v>79</v>
      </c>
      <c r="D30" s="57"/>
      <c r="E30" s="57"/>
      <c r="F30" s="57"/>
    </row>
    <row r="31" spans="2:8" x14ac:dyDescent="0.35">
      <c r="B31" s="41" t="s">
        <v>80</v>
      </c>
      <c r="C31" s="42" t="s">
        <v>34</v>
      </c>
      <c r="D31" s="42"/>
      <c r="E31" s="43" t="s">
        <v>73</v>
      </c>
      <c r="F31" s="44" t="s">
        <v>74</v>
      </c>
    </row>
    <row r="32" spans="2:8" x14ac:dyDescent="0.35">
      <c r="B32" s="45" t="s">
        <v>1</v>
      </c>
      <c r="C32" s="21" t="s">
        <v>81</v>
      </c>
      <c r="D32" s="21"/>
      <c r="E32" s="58">
        <v>8.3330000000000001E-2</v>
      </c>
      <c r="F32" s="140"/>
      <c r="H32" s="124" t="s">
        <v>147</v>
      </c>
    </row>
    <row r="33" spans="2:8" x14ac:dyDescent="0.35">
      <c r="B33" s="47" t="s">
        <v>2</v>
      </c>
      <c r="C33" s="23" t="s">
        <v>206</v>
      </c>
      <c r="D33" s="23"/>
      <c r="E33" s="59">
        <v>0.121</v>
      </c>
      <c r="F33" s="140"/>
      <c r="H33" s="124" t="s">
        <v>138</v>
      </c>
    </row>
    <row r="34" spans="2:8" x14ac:dyDescent="0.3">
      <c r="B34" s="16"/>
      <c r="C34" s="16"/>
      <c r="D34" s="60" t="s">
        <v>77</v>
      </c>
      <c r="E34" s="61">
        <f>E32+E33</f>
        <v>0.20433000000000001</v>
      </c>
      <c r="F34" s="55"/>
    </row>
    <row r="35" spans="2:8" ht="8.15" customHeight="1" x14ac:dyDescent="0.35">
      <c r="C35" s="56"/>
      <c r="D35" s="56"/>
      <c r="E35" s="56"/>
      <c r="F35" s="62"/>
    </row>
    <row r="36" spans="2:8" x14ac:dyDescent="0.35">
      <c r="B36" s="44" t="s">
        <v>82</v>
      </c>
      <c r="C36" s="42" t="s">
        <v>83</v>
      </c>
      <c r="D36" s="42"/>
      <c r="E36" s="42"/>
      <c r="F36" s="42"/>
    </row>
    <row r="37" spans="2:8" x14ac:dyDescent="0.35">
      <c r="B37" s="44" t="s">
        <v>35</v>
      </c>
      <c r="C37" s="63" t="s">
        <v>36</v>
      </c>
      <c r="D37" s="63"/>
      <c r="E37" s="41" t="s">
        <v>73</v>
      </c>
      <c r="F37" s="64" t="s">
        <v>74</v>
      </c>
    </row>
    <row r="38" spans="2:8" x14ac:dyDescent="0.35">
      <c r="B38" s="65" t="s">
        <v>1</v>
      </c>
      <c r="C38" s="21" t="s">
        <v>84</v>
      </c>
      <c r="D38" s="21"/>
      <c r="E38" s="92">
        <v>0.2</v>
      </c>
      <c r="F38" s="137"/>
      <c r="H38" s="125" t="s">
        <v>140</v>
      </c>
    </row>
    <row r="39" spans="2:8" x14ac:dyDescent="0.35">
      <c r="B39" s="66" t="s">
        <v>2</v>
      </c>
      <c r="C39" s="23" t="s">
        <v>85</v>
      </c>
      <c r="D39" s="23"/>
      <c r="E39" s="92">
        <v>2.5000000000000001E-2</v>
      </c>
      <c r="F39" s="137"/>
      <c r="H39" s="125" t="s">
        <v>139</v>
      </c>
    </row>
    <row r="40" spans="2:8" ht="16" customHeight="1" x14ac:dyDescent="0.35">
      <c r="B40" s="65" t="s">
        <v>3</v>
      </c>
      <c r="C40" s="67" t="s">
        <v>208</v>
      </c>
      <c r="D40" s="67"/>
      <c r="E40" s="92">
        <v>0.03</v>
      </c>
      <c r="F40" s="137"/>
      <c r="H40" s="124" t="s">
        <v>153</v>
      </c>
    </row>
    <row r="41" spans="2:8" x14ac:dyDescent="0.35">
      <c r="B41" s="66" t="s">
        <v>5</v>
      </c>
      <c r="C41" s="23" t="s">
        <v>29</v>
      </c>
      <c r="D41" s="23"/>
      <c r="E41" s="92">
        <v>1.4999999999999999E-2</v>
      </c>
      <c r="F41" s="137"/>
      <c r="H41" s="124" t="s">
        <v>141</v>
      </c>
    </row>
    <row r="42" spans="2:8" x14ac:dyDescent="0.35">
      <c r="B42" s="65" t="s">
        <v>6</v>
      </c>
      <c r="C42" s="21" t="s">
        <v>30</v>
      </c>
      <c r="D42" s="21"/>
      <c r="E42" s="92">
        <v>0.01</v>
      </c>
      <c r="F42" s="137"/>
      <c r="H42" s="124" t="s">
        <v>142</v>
      </c>
    </row>
    <row r="43" spans="2:8" x14ac:dyDescent="0.35">
      <c r="B43" s="66" t="s">
        <v>7</v>
      </c>
      <c r="C43" s="23" t="s">
        <v>86</v>
      </c>
      <c r="D43" s="23"/>
      <c r="E43" s="92">
        <v>6.0000000000000001E-3</v>
      </c>
      <c r="F43" s="137"/>
      <c r="H43" s="124" t="s">
        <v>143</v>
      </c>
    </row>
    <row r="44" spans="2:8" x14ac:dyDescent="0.35">
      <c r="B44" s="65" t="s">
        <v>31</v>
      </c>
      <c r="C44" s="67" t="s">
        <v>87</v>
      </c>
      <c r="D44" s="67"/>
      <c r="E44" s="92">
        <v>2E-3</v>
      </c>
      <c r="F44" s="137"/>
      <c r="H44" s="124" t="s">
        <v>144</v>
      </c>
    </row>
    <row r="45" spans="2:8" x14ac:dyDescent="0.35">
      <c r="B45" s="66" t="s">
        <v>32</v>
      </c>
      <c r="C45" s="23" t="s">
        <v>88</v>
      </c>
      <c r="D45" s="23"/>
      <c r="E45" s="92">
        <v>0.08</v>
      </c>
      <c r="F45" s="137"/>
      <c r="H45" s="124" t="s">
        <v>145</v>
      </c>
    </row>
    <row r="46" spans="2:8" x14ac:dyDescent="0.3">
      <c r="B46" s="69"/>
      <c r="C46" s="16"/>
      <c r="D46" s="70" t="s">
        <v>77</v>
      </c>
      <c r="E46" s="61">
        <f>SUM(E38:E45)</f>
        <v>0.36800000000000005</v>
      </c>
      <c r="F46" s="55"/>
    </row>
    <row r="47" spans="2:8" ht="8.15" customHeight="1" x14ac:dyDescent="0.35">
      <c r="B47" s="71"/>
      <c r="C47" s="71"/>
      <c r="D47" s="71"/>
      <c r="E47" s="71"/>
      <c r="F47" s="71"/>
    </row>
    <row r="48" spans="2:8" x14ac:dyDescent="0.35">
      <c r="B48" s="41" t="s">
        <v>89</v>
      </c>
      <c r="C48" s="72" t="s">
        <v>13</v>
      </c>
      <c r="D48" s="43" t="s">
        <v>90</v>
      </c>
      <c r="E48" s="43" t="s">
        <v>162</v>
      </c>
      <c r="F48" s="64" t="s">
        <v>74</v>
      </c>
    </row>
    <row r="49" spans="2:15" ht="16" customHeight="1" x14ac:dyDescent="0.35">
      <c r="B49" s="47" t="s">
        <v>1</v>
      </c>
      <c r="C49" s="73" t="s">
        <v>14</v>
      </c>
      <c r="D49" s="74">
        <v>15</v>
      </c>
      <c r="E49" s="75">
        <v>11</v>
      </c>
      <c r="F49" s="137"/>
      <c r="H49" s="124" t="s">
        <v>146</v>
      </c>
    </row>
    <row r="50" spans="2:15" x14ac:dyDescent="0.35">
      <c r="B50" s="47" t="s">
        <v>155</v>
      </c>
      <c r="C50" s="77" t="s">
        <v>91</v>
      </c>
      <c r="D50" s="76"/>
      <c r="E50" s="245">
        <f>(F23*6%)</f>
        <v>163.40459999999999</v>
      </c>
      <c r="F50" s="137"/>
    </row>
    <row r="51" spans="2:15" x14ac:dyDescent="0.35">
      <c r="B51" s="47" t="s">
        <v>156</v>
      </c>
      <c r="C51" s="77" t="s">
        <v>92</v>
      </c>
      <c r="D51" s="23"/>
      <c r="E51" s="139"/>
      <c r="F51" s="137">
        <f>(D49*E49)-E50</f>
        <v>1.5954000000000121</v>
      </c>
    </row>
    <row r="52" spans="2:15" ht="16" customHeight="1" x14ac:dyDescent="0.35">
      <c r="B52" s="45" t="s">
        <v>2</v>
      </c>
      <c r="C52" s="73" t="s">
        <v>93</v>
      </c>
      <c r="D52" s="74">
        <v>15</v>
      </c>
      <c r="E52" s="75">
        <v>47.37</v>
      </c>
      <c r="F52" s="137"/>
      <c r="H52" s="124" t="s">
        <v>149</v>
      </c>
    </row>
    <row r="53" spans="2:15" ht="16" customHeight="1" x14ac:dyDescent="0.35">
      <c r="B53" s="47" t="s">
        <v>157</v>
      </c>
      <c r="C53" s="77" t="s">
        <v>94</v>
      </c>
      <c r="D53" s="76"/>
      <c r="E53" s="245">
        <f>(E52*D52)*2%</f>
        <v>14.210999999999999</v>
      </c>
      <c r="F53" s="140"/>
      <c r="H53" s="124" t="s">
        <v>154</v>
      </c>
    </row>
    <row r="54" spans="2:15" ht="16" customHeight="1" x14ac:dyDescent="0.35">
      <c r="B54" s="47" t="s">
        <v>158</v>
      </c>
      <c r="C54" s="77" t="s">
        <v>92</v>
      </c>
      <c r="D54" s="23"/>
      <c r="E54" s="139"/>
      <c r="F54" s="140">
        <f>(E52*D52)-E53</f>
        <v>696.33899999999994</v>
      </c>
    </row>
    <row r="55" spans="2:15" ht="16" customHeight="1" x14ac:dyDescent="0.35">
      <c r="B55" s="47" t="s">
        <v>3</v>
      </c>
      <c r="C55" s="77" t="s">
        <v>209</v>
      </c>
      <c r="D55" s="23"/>
      <c r="E55" s="141"/>
      <c r="F55" s="140">
        <v>10.83</v>
      </c>
    </row>
    <row r="56" spans="2:15" ht="16" customHeight="1" x14ac:dyDescent="0.35">
      <c r="B56" s="45" t="s">
        <v>5</v>
      </c>
      <c r="C56" s="77" t="s">
        <v>210</v>
      </c>
      <c r="D56" s="23"/>
      <c r="E56" s="141"/>
      <c r="F56" s="137">
        <v>18.170000000000002</v>
      </c>
      <c r="H56" s="124"/>
    </row>
    <row r="57" spans="2:15" ht="16" customHeight="1" x14ac:dyDescent="0.35">
      <c r="B57" s="247" t="s">
        <v>6</v>
      </c>
      <c r="C57" s="40" t="s">
        <v>220</v>
      </c>
      <c r="E57" s="141"/>
      <c r="F57" s="140">
        <v>164.05</v>
      </c>
      <c r="G57" s="252" t="s">
        <v>216</v>
      </c>
      <c r="H57" s="252"/>
      <c r="I57" s="252"/>
      <c r="J57" s="252"/>
      <c r="K57" s="252"/>
      <c r="L57" s="252"/>
      <c r="M57" s="252"/>
      <c r="N57" s="252"/>
      <c r="O57" s="252"/>
    </row>
    <row r="58" spans="2:15" x14ac:dyDescent="0.3">
      <c r="B58" s="16"/>
      <c r="C58" s="16"/>
      <c r="D58" s="16"/>
      <c r="E58" s="54" t="s">
        <v>77</v>
      </c>
      <c r="F58" s="55">
        <f>SUM(F49:F57)</f>
        <v>890.98440000000005</v>
      </c>
    </row>
    <row r="59" spans="2:15" ht="8.15" customHeight="1" x14ac:dyDescent="0.35">
      <c r="B59" s="78"/>
      <c r="C59" s="78"/>
      <c r="D59" s="78"/>
      <c r="E59" s="79"/>
      <c r="F59" s="80"/>
    </row>
    <row r="60" spans="2:15" ht="17.5" x14ac:dyDescent="0.35">
      <c r="B60" s="81" t="s">
        <v>95</v>
      </c>
      <c r="C60" s="82"/>
      <c r="D60" s="83"/>
      <c r="E60" s="83"/>
      <c r="F60" s="83"/>
    </row>
    <row r="61" spans="2:15" x14ac:dyDescent="0.35">
      <c r="B61" s="41">
        <v>2</v>
      </c>
      <c r="C61" s="84" t="s">
        <v>96</v>
      </c>
      <c r="D61" s="85"/>
      <c r="E61" s="43" t="s">
        <v>73</v>
      </c>
      <c r="F61" s="64" t="s">
        <v>74</v>
      </c>
    </row>
    <row r="62" spans="2:15" x14ac:dyDescent="0.35">
      <c r="B62" s="45" t="s">
        <v>33</v>
      </c>
      <c r="C62" s="86" t="s">
        <v>34</v>
      </c>
      <c r="D62" s="87"/>
      <c r="E62" s="92">
        <f>E34</f>
        <v>0.20433000000000001</v>
      </c>
      <c r="F62" s="137"/>
    </row>
    <row r="63" spans="2:15" x14ac:dyDescent="0.35">
      <c r="B63" s="47" t="s">
        <v>35</v>
      </c>
      <c r="C63" s="77" t="s">
        <v>36</v>
      </c>
      <c r="D63" s="76"/>
      <c r="E63" s="92">
        <f>E46</f>
        <v>0.36800000000000005</v>
      </c>
      <c r="F63" s="137"/>
    </row>
    <row r="64" spans="2:15" x14ac:dyDescent="0.35">
      <c r="B64" s="45" t="s">
        <v>12</v>
      </c>
      <c r="C64" s="86" t="s">
        <v>97</v>
      </c>
      <c r="D64" s="87"/>
      <c r="E64" s="138"/>
      <c r="F64" s="137">
        <f>F58</f>
        <v>890.98440000000005</v>
      </c>
    </row>
    <row r="65" spans="2:8" x14ac:dyDescent="0.3">
      <c r="B65" s="16"/>
      <c r="C65" s="16"/>
      <c r="D65" s="70" t="s">
        <v>77</v>
      </c>
      <c r="E65" s="61"/>
      <c r="F65" s="55">
        <f>SUM(F62:F64)</f>
        <v>890.98440000000005</v>
      </c>
    </row>
    <row r="66" spans="2:8" ht="15" customHeight="1" x14ac:dyDescent="0.35">
      <c r="B66" s="71"/>
      <c r="C66" s="71"/>
      <c r="D66" s="71"/>
      <c r="E66" s="71"/>
      <c r="F66" s="71"/>
    </row>
    <row r="67" spans="2:8" x14ac:dyDescent="0.35">
      <c r="B67" s="41" t="s">
        <v>98</v>
      </c>
      <c r="C67" s="88" t="s">
        <v>99</v>
      </c>
      <c r="D67" s="89"/>
      <c r="E67" s="43" t="s">
        <v>73</v>
      </c>
      <c r="F67" s="64" t="s">
        <v>74</v>
      </c>
    </row>
    <row r="68" spans="2:8" x14ac:dyDescent="0.35">
      <c r="B68" s="45" t="s">
        <v>1</v>
      </c>
      <c r="C68" s="90" t="s">
        <v>37</v>
      </c>
      <c r="D68" s="91"/>
      <c r="E68" s="68">
        <v>4.1999999999999997E-3</v>
      </c>
      <c r="F68" s="137"/>
      <c r="H68" s="126"/>
    </row>
    <row r="69" spans="2:8" x14ac:dyDescent="0.35">
      <c r="B69" s="47" t="s">
        <v>2</v>
      </c>
      <c r="C69" s="77" t="s">
        <v>100</v>
      </c>
      <c r="D69" s="76"/>
      <c r="E69" s="92">
        <v>2.9999999999999997E-4</v>
      </c>
      <c r="F69" s="137"/>
      <c r="H69" s="124"/>
    </row>
    <row r="70" spans="2:8" x14ac:dyDescent="0.35">
      <c r="B70" s="45" t="s">
        <v>3</v>
      </c>
      <c r="C70" s="90" t="s">
        <v>101</v>
      </c>
      <c r="D70" s="91"/>
      <c r="E70" s="68">
        <v>3.44E-2</v>
      </c>
      <c r="F70" s="137"/>
      <c r="H70" s="124"/>
    </row>
    <row r="71" spans="2:8" ht="16" customHeight="1" x14ac:dyDescent="0.35">
      <c r="B71" s="47" t="s">
        <v>5</v>
      </c>
      <c r="C71" s="93" t="s">
        <v>38</v>
      </c>
      <c r="D71" s="94"/>
      <c r="E71" s="92">
        <v>1.9400000000000001E-2</v>
      </c>
      <c r="F71" s="137"/>
      <c r="H71" s="124"/>
    </row>
    <row r="72" spans="2:8" x14ac:dyDescent="0.35">
      <c r="B72" s="45" t="s">
        <v>6</v>
      </c>
      <c r="C72" s="86" t="s">
        <v>102</v>
      </c>
      <c r="D72" s="87"/>
      <c r="E72" s="68">
        <f>E63*E71</f>
        <v>7.1392000000000009E-3</v>
      </c>
      <c r="F72" s="137"/>
    </row>
    <row r="73" spans="2:8" x14ac:dyDescent="0.35">
      <c r="B73" s="47" t="s">
        <v>7</v>
      </c>
      <c r="C73" s="77" t="s">
        <v>212</v>
      </c>
      <c r="D73" s="76"/>
      <c r="E73" s="92">
        <v>5.9999999999999995E-4</v>
      </c>
      <c r="F73" s="137"/>
      <c r="H73" s="124"/>
    </row>
    <row r="74" spans="2:8" x14ac:dyDescent="0.3">
      <c r="B74" s="16"/>
      <c r="C74" s="16"/>
      <c r="D74" s="70" t="s">
        <v>77</v>
      </c>
      <c r="E74" s="61">
        <f>SUM(E68:E73)</f>
        <v>6.6039200000000006E-2</v>
      </c>
      <c r="F74" s="55"/>
    </row>
    <row r="75" spans="2:8" ht="15" customHeight="1" x14ac:dyDescent="0.35">
      <c r="B75" s="78"/>
      <c r="C75" s="78"/>
      <c r="D75" s="78"/>
      <c r="E75" s="95"/>
      <c r="F75" s="80"/>
    </row>
    <row r="76" spans="2:8" x14ac:dyDescent="0.35">
      <c r="B76" s="41" t="s">
        <v>103</v>
      </c>
      <c r="C76" s="88" t="s">
        <v>43</v>
      </c>
      <c r="D76" s="63"/>
      <c r="E76" s="42"/>
      <c r="F76" s="42"/>
    </row>
    <row r="77" spans="2:8" x14ac:dyDescent="0.35">
      <c r="B77" s="41" t="s">
        <v>104</v>
      </c>
      <c r="C77" s="88" t="s">
        <v>16</v>
      </c>
      <c r="D77" s="89"/>
      <c r="E77" s="43" t="s">
        <v>73</v>
      </c>
      <c r="F77" s="64" t="s">
        <v>74</v>
      </c>
    </row>
    <row r="78" spans="2:8" x14ac:dyDescent="0.35">
      <c r="B78" s="45" t="s">
        <v>1</v>
      </c>
      <c r="C78" s="90" t="s">
        <v>105</v>
      </c>
      <c r="D78" s="91"/>
      <c r="E78" s="68">
        <v>9.4999999999999998E-3</v>
      </c>
      <c r="F78" s="133"/>
      <c r="H78" s="124"/>
    </row>
    <row r="79" spans="2:8" x14ac:dyDescent="0.35">
      <c r="B79" s="47" t="s">
        <v>2</v>
      </c>
      <c r="C79" s="93" t="s">
        <v>39</v>
      </c>
      <c r="D79" s="94"/>
      <c r="E79" s="96">
        <v>2.8E-3</v>
      </c>
      <c r="F79" s="133"/>
      <c r="H79" s="124"/>
    </row>
    <row r="80" spans="2:8" x14ac:dyDescent="0.35">
      <c r="B80" s="45" t="s">
        <v>3</v>
      </c>
      <c r="C80" s="90" t="s">
        <v>40</v>
      </c>
      <c r="D80" s="91"/>
      <c r="E80" s="68">
        <v>2.0000000000000001E-4</v>
      </c>
      <c r="F80" s="133"/>
      <c r="H80" s="124"/>
    </row>
    <row r="81" spans="2:8" x14ac:dyDescent="0.35">
      <c r="B81" s="47" t="s">
        <v>5</v>
      </c>
      <c r="C81" s="93" t="s">
        <v>41</v>
      </c>
      <c r="D81" s="94"/>
      <c r="E81" s="92">
        <v>6.9999999999999999E-4</v>
      </c>
      <c r="F81" s="133"/>
      <c r="H81" s="124"/>
    </row>
    <row r="82" spans="2:8" x14ac:dyDescent="0.35">
      <c r="B82" s="45" t="s">
        <v>6</v>
      </c>
      <c r="C82" s="86" t="s">
        <v>42</v>
      </c>
      <c r="D82" s="87"/>
      <c r="E82" s="68">
        <v>2.8999999999999998E-3</v>
      </c>
      <c r="F82" s="133"/>
      <c r="H82" s="124"/>
    </row>
    <row r="83" spans="2:8" x14ac:dyDescent="0.35">
      <c r="B83" s="47" t="s">
        <v>7</v>
      </c>
      <c r="C83" s="77" t="s">
        <v>213</v>
      </c>
      <c r="D83" s="76"/>
      <c r="E83" s="92">
        <v>1.3899999999999999E-2</v>
      </c>
      <c r="F83" s="133"/>
      <c r="H83" s="124"/>
    </row>
    <row r="84" spans="2:8" x14ac:dyDescent="0.3">
      <c r="B84" s="16"/>
      <c r="C84" s="16"/>
      <c r="D84" s="70" t="s">
        <v>77</v>
      </c>
      <c r="E84" s="61">
        <f>SUM(E78:E83)</f>
        <v>0.03</v>
      </c>
      <c r="F84" s="98"/>
    </row>
    <row r="85" spans="2:8" ht="8.15" customHeight="1" x14ac:dyDescent="0.35">
      <c r="B85" s="71"/>
      <c r="C85" s="71"/>
      <c r="D85" s="71"/>
      <c r="E85" s="71"/>
      <c r="F85" s="97"/>
    </row>
    <row r="86" spans="2:8" x14ac:dyDescent="0.35">
      <c r="B86" s="41" t="s">
        <v>106</v>
      </c>
      <c r="C86" s="84" t="s">
        <v>18</v>
      </c>
      <c r="D86" s="42"/>
      <c r="E86" s="85"/>
      <c r="F86" s="64" t="s">
        <v>74</v>
      </c>
    </row>
    <row r="87" spans="2:8" ht="30" x14ac:dyDescent="0.35">
      <c r="B87" s="45" t="s">
        <v>1</v>
      </c>
      <c r="C87" s="90" t="s">
        <v>222</v>
      </c>
      <c r="D87" s="67"/>
      <c r="E87" s="91"/>
      <c r="F87" s="133"/>
    </row>
    <row r="88" spans="2:8" x14ac:dyDescent="0.3">
      <c r="B88" s="16"/>
      <c r="C88" s="16"/>
      <c r="D88" s="16"/>
      <c r="E88" s="70" t="s">
        <v>77</v>
      </c>
      <c r="F88" s="98"/>
    </row>
    <row r="89" spans="2:8" ht="8.15" customHeight="1" x14ac:dyDescent="0.35">
      <c r="B89" s="78"/>
      <c r="C89" s="78"/>
      <c r="D89" s="78"/>
      <c r="E89" s="99"/>
      <c r="F89" s="100"/>
    </row>
    <row r="90" spans="2:8" ht="15.75" customHeight="1" x14ac:dyDescent="0.35">
      <c r="B90" s="101" t="s">
        <v>107</v>
      </c>
      <c r="C90" s="101"/>
      <c r="D90" s="101"/>
      <c r="E90" s="101"/>
      <c r="F90" s="101"/>
    </row>
    <row r="91" spans="2:8" x14ac:dyDescent="0.35">
      <c r="B91" s="41">
        <v>4</v>
      </c>
      <c r="C91" s="84" t="s">
        <v>43</v>
      </c>
      <c r="D91" s="42"/>
      <c r="E91" s="85"/>
      <c r="F91" s="64" t="s">
        <v>74</v>
      </c>
    </row>
    <row r="92" spans="2:8" x14ac:dyDescent="0.35">
      <c r="B92" s="45" t="s">
        <v>15</v>
      </c>
      <c r="C92" s="86" t="s">
        <v>16</v>
      </c>
      <c r="D92" s="21"/>
      <c r="E92" s="87"/>
      <c r="F92" s="135"/>
    </row>
    <row r="93" spans="2:8" x14ac:dyDescent="0.35">
      <c r="B93" s="47" t="s">
        <v>17</v>
      </c>
      <c r="C93" s="77" t="s">
        <v>18</v>
      </c>
      <c r="D93" s="23"/>
      <c r="E93" s="76"/>
      <c r="F93" s="135">
        <f>F87</f>
        <v>0</v>
      </c>
    </row>
    <row r="94" spans="2:8" x14ac:dyDescent="0.3">
      <c r="B94" s="16"/>
      <c r="C94" s="16"/>
      <c r="D94" s="16"/>
      <c r="E94" s="70" t="s">
        <v>77</v>
      </c>
      <c r="F94" s="98"/>
    </row>
    <row r="95" spans="2:8" ht="15" customHeight="1" x14ac:dyDescent="0.35">
      <c r="B95" s="78"/>
      <c r="C95" s="71"/>
      <c r="D95" s="71"/>
      <c r="E95" s="71"/>
      <c r="F95" s="71"/>
    </row>
    <row r="96" spans="2:8" x14ac:dyDescent="0.35">
      <c r="B96" s="41" t="s">
        <v>108</v>
      </c>
      <c r="C96" s="84" t="s">
        <v>109</v>
      </c>
      <c r="D96" s="85"/>
      <c r="E96" s="43"/>
      <c r="F96" s="64" t="s">
        <v>74</v>
      </c>
    </row>
    <row r="97" spans="1:11" x14ac:dyDescent="0.3">
      <c r="B97" s="45" t="s">
        <v>1</v>
      </c>
      <c r="C97" s="86" t="s">
        <v>44</v>
      </c>
      <c r="D97" s="87"/>
      <c r="E97" s="87"/>
      <c r="F97" s="133"/>
      <c r="H97" s="16"/>
      <c r="I97" s="16"/>
    </row>
    <row r="98" spans="1:11" x14ac:dyDescent="0.3">
      <c r="B98" s="47" t="s">
        <v>2</v>
      </c>
      <c r="C98" s="77" t="s">
        <v>110</v>
      </c>
      <c r="D98" s="76"/>
      <c r="E98" s="76"/>
      <c r="F98" s="133"/>
      <c r="H98" s="16"/>
      <c r="I98" s="16"/>
    </row>
    <row r="99" spans="1:11" x14ac:dyDescent="0.3">
      <c r="B99" s="45" t="s">
        <v>3</v>
      </c>
      <c r="C99" s="86" t="s">
        <v>168</v>
      </c>
      <c r="D99" s="87"/>
      <c r="E99" s="87"/>
      <c r="F99" s="86"/>
      <c r="H99" s="16"/>
      <c r="I99" s="16"/>
    </row>
    <row r="100" spans="1:11" x14ac:dyDescent="0.3">
      <c r="B100" s="16"/>
      <c r="C100" s="16"/>
      <c r="D100" s="16"/>
      <c r="E100" s="70" t="s">
        <v>77</v>
      </c>
      <c r="F100" s="98"/>
    </row>
    <row r="101" spans="1:11" x14ac:dyDescent="0.35">
      <c r="A101" s="248" t="s">
        <v>111</v>
      </c>
      <c r="B101" s="248"/>
      <c r="C101" s="248"/>
      <c r="D101" s="248"/>
      <c r="E101" s="248"/>
      <c r="F101" s="102"/>
    </row>
    <row r="102" spans="1:11" ht="15" customHeight="1" x14ac:dyDescent="0.35">
      <c r="B102" s="71"/>
      <c r="C102" s="71"/>
      <c r="D102" s="71"/>
      <c r="E102" s="71"/>
      <c r="F102" s="71"/>
    </row>
    <row r="103" spans="1:11" x14ac:dyDescent="0.35">
      <c r="B103" s="41" t="s">
        <v>112</v>
      </c>
      <c r="C103" s="88" t="s">
        <v>46</v>
      </c>
      <c r="D103" s="89"/>
      <c r="E103" s="43" t="s">
        <v>73</v>
      </c>
      <c r="F103" s="64" t="s">
        <v>74</v>
      </c>
    </row>
    <row r="104" spans="1:11" x14ac:dyDescent="0.35">
      <c r="B104" s="45" t="s">
        <v>1</v>
      </c>
      <c r="C104" s="86" t="s">
        <v>47</v>
      </c>
      <c r="D104" s="87"/>
      <c r="E104" s="103">
        <v>0.05</v>
      </c>
      <c r="F104" s="133"/>
      <c r="H104" s="124"/>
    </row>
    <row r="105" spans="1:11" x14ac:dyDescent="0.35">
      <c r="B105" s="47" t="s">
        <v>2</v>
      </c>
      <c r="C105" s="77" t="s">
        <v>48</v>
      </c>
      <c r="D105" s="76"/>
      <c r="E105" s="103">
        <v>0.1</v>
      </c>
      <c r="F105" s="133"/>
      <c r="H105" s="124"/>
    </row>
    <row r="106" spans="1:11" x14ac:dyDescent="0.35">
      <c r="B106" s="45" t="s">
        <v>3</v>
      </c>
      <c r="C106" s="104" t="s">
        <v>49</v>
      </c>
      <c r="D106" s="105"/>
      <c r="E106" s="134"/>
      <c r="F106" s="135"/>
    </row>
    <row r="107" spans="1:11" x14ac:dyDescent="0.35">
      <c r="B107" s="106" t="s">
        <v>50</v>
      </c>
      <c r="C107" s="107" t="s">
        <v>113</v>
      </c>
      <c r="D107" s="108"/>
      <c r="E107" s="136">
        <v>6.4999999999999997E-3</v>
      </c>
      <c r="F107" s="133"/>
      <c r="H107" s="124"/>
      <c r="K107" s="109"/>
    </row>
    <row r="108" spans="1:11" x14ac:dyDescent="0.35">
      <c r="B108" s="110" t="s">
        <v>51</v>
      </c>
      <c r="C108" s="111" t="s">
        <v>114</v>
      </c>
      <c r="D108" s="112"/>
      <c r="E108" s="136">
        <v>0.03</v>
      </c>
      <c r="F108" s="133"/>
      <c r="H108" s="124"/>
    </row>
    <row r="109" spans="1:11" x14ac:dyDescent="0.35">
      <c r="B109" s="106" t="s">
        <v>52</v>
      </c>
      <c r="C109" s="107" t="s">
        <v>53</v>
      </c>
      <c r="D109" s="108"/>
      <c r="E109" s="136">
        <v>0.05</v>
      </c>
      <c r="F109" s="133"/>
      <c r="H109" s="124" t="s">
        <v>148</v>
      </c>
    </row>
    <row r="110" spans="1:11" x14ac:dyDescent="0.35">
      <c r="B110" s="106" t="s">
        <v>115</v>
      </c>
      <c r="C110" s="107" t="s">
        <v>116</v>
      </c>
      <c r="D110" s="108"/>
      <c r="E110" s="136"/>
      <c r="F110" s="133"/>
    </row>
    <row r="111" spans="1:11" x14ac:dyDescent="0.3">
      <c r="B111" s="16"/>
      <c r="C111" s="16"/>
      <c r="D111" s="16"/>
      <c r="E111" s="70" t="s">
        <v>77</v>
      </c>
      <c r="F111" s="98"/>
    </row>
    <row r="112" spans="1:11" ht="15" customHeight="1" x14ac:dyDescent="0.35">
      <c r="B112" s="113"/>
      <c r="C112" s="113"/>
      <c r="D112" s="113"/>
      <c r="E112" s="113"/>
      <c r="F112" s="113"/>
    </row>
    <row r="113" spans="2:6" ht="17.5" x14ac:dyDescent="0.35">
      <c r="B113" s="101" t="s">
        <v>117</v>
      </c>
      <c r="C113" s="101"/>
      <c r="D113" s="101"/>
      <c r="E113" s="101"/>
      <c r="F113" s="101"/>
    </row>
    <row r="114" spans="2:6" x14ac:dyDescent="0.35">
      <c r="B114" s="85" t="s">
        <v>118</v>
      </c>
      <c r="C114" s="84"/>
      <c r="D114" s="42"/>
      <c r="E114" s="85"/>
      <c r="F114" s="64" t="s">
        <v>74</v>
      </c>
    </row>
    <row r="115" spans="2:6" x14ac:dyDescent="0.35">
      <c r="B115" s="45" t="s">
        <v>1</v>
      </c>
      <c r="C115" s="86" t="s">
        <v>119</v>
      </c>
      <c r="D115" s="21"/>
      <c r="E115" s="87"/>
      <c r="F115" s="132"/>
    </row>
    <row r="116" spans="2:6" x14ac:dyDescent="0.35">
      <c r="B116" s="47" t="s">
        <v>2</v>
      </c>
      <c r="C116" s="77" t="s">
        <v>120</v>
      </c>
      <c r="D116" s="23"/>
      <c r="E116" s="76"/>
      <c r="F116" s="132"/>
    </row>
    <row r="117" spans="2:6" x14ac:dyDescent="0.35">
      <c r="B117" s="45" t="s">
        <v>3</v>
      </c>
      <c r="C117" s="86" t="s">
        <v>121</v>
      </c>
      <c r="D117" s="21"/>
      <c r="E117" s="87"/>
      <c r="F117" s="132"/>
    </row>
    <row r="118" spans="2:6" x14ac:dyDescent="0.35">
      <c r="B118" s="47" t="s">
        <v>5</v>
      </c>
      <c r="C118" s="77" t="s">
        <v>122</v>
      </c>
      <c r="D118" s="23"/>
      <c r="E118" s="76"/>
      <c r="F118" s="132"/>
    </row>
    <row r="119" spans="2:6" x14ac:dyDescent="0.35">
      <c r="B119" s="45" t="s">
        <v>6</v>
      </c>
      <c r="C119" s="86" t="s">
        <v>123</v>
      </c>
      <c r="D119" s="21"/>
      <c r="E119" s="87"/>
      <c r="F119" s="132"/>
    </row>
    <row r="120" spans="2:6" x14ac:dyDescent="0.35">
      <c r="B120" s="85" t="s">
        <v>124</v>
      </c>
      <c r="C120" s="84"/>
      <c r="D120" s="42"/>
      <c r="E120" s="85"/>
      <c r="F120" s="114"/>
    </row>
    <row r="121" spans="2:6" x14ac:dyDescent="0.35">
      <c r="B121" s="45" t="s">
        <v>7</v>
      </c>
      <c r="C121" s="86" t="s">
        <v>125</v>
      </c>
      <c r="D121" s="21"/>
      <c r="E121" s="87"/>
      <c r="F121" s="132"/>
    </row>
    <row r="122" spans="2:6" x14ac:dyDescent="0.3">
      <c r="B122" s="16"/>
      <c r="C122" s="16"/>
      <c r="D122" s="249" t="s">
        <v>126</v>
      </c>
      <c r="E122" s="249"/>
      <c r="F122" s="102"/>
    </row>
    <row r="123" spans="2:6" x14ac:dyDescent="0.3">
      <c r="B123" s="16"/>
      <c r="C123" s="16"/>
      <c r="D123" s="249" t="s">
        <v>127</v>
      </c>
      <c r="E123" s="249"/>
      <c r="F123" s="102"/>
    </row>
    <row r="125" spans="2:6" x14ac:dyDescent="0.35">
      <c r="F125" s="115"/>
    </row>
    <row r="128" spans="2:6" x14ac:dyDescent="0.35">
      <c r="F128" s="116"/>
    </row>
    <row r="129" spans="6:6" x14ac:dyDescent="0.35">
      <c r="F129" s="116"/>
    </row>
  </sheetData>
  <mergeCells count="5">
    <mergeCell ref="B1:F1"/>
    <mergeCell ref="A101:E101"/>
    <mergeCell ref="D122:E122"/>
    <mergeCell ref="D123:E123"/>
    <mergeCell ref="G57:O57"/>
  </mergeCells>
  <printOptions horizontalCentered="1" verticalCentered="1"/>
  <pageMargins left="0.25" right="0.25" top="0.75" bottom="0.75" header="0.3" footer="0.3"/>
  <pageSetup paperSize="9" scale="55" fitToHeight="0" orientation="portrait" r:id="rId1"/>
  <headerFooter alignWithMargins="0"/>
  <rowBreaks count="2" manualBreakCount="2">
    <brk id="65" max="16383" man="1"/>
    <brk id="123" min="1" max="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94F026-0FBB-455F-9E4F-751053C8339D}">
  <sheetPr>
    <tabColor rgb="FF7030A0"/>
    <pageSetUpPr fitToPage="1"/>
  </sheetPr>
  <dimension ref="A1:WC130"/>
  <sheetViews>
    <sheetView showGridLines="0" topLeftCell="A81" zoomScaleNormal="100" zoomScaleSheetLayoutView="98" workbookViewId="0">
      <selection activeCell="F91" sqref="F91"/>
    </sheetView>
  </sheetViews>
  <sheetFormatPr defaultColWidth="9.1796875" defaultRowHeight="15" x14ac:dyDescent="0.35"/>
  <cols>
    <col min="1" max="1" width="1.7265625" style="40" customWidth="1"/>
    <col min="2" max="2" width="18.7265625" style="56" customWidth="1"/>
    <col min="3" max="3" width="84.7265625" style="40" customWidth="1"/>
    <col min="4" max="4" width="17.453125" style="40" customWidth="1"/>
    <col min="5" max="5" width="17.7265625" style="40" customWidth="1"/>
    <col min="6" max="6" width="39.453125" style="40" bestFit="1" customWidth="1"/>
    <col min="7" max="7" width="1.453125" style="40" customWidth="1"/>
    <col min="8" max="10" width="9.1796875" style="40"/>
    <col min="11" max="11" width="9.81640625" style="40" bestFit="1" customWidth="1"/>
    <col min="12" max="16384" width="9.1796875" style="40"/>
  </cols>
  <sheetData>
    <row r="1" spans="2:601" s="14" customFormat="1" ht="30" customHeight="1" x14ac:dyDescent="0.35">
      <c r="B1" s="250" t="s">
        <v>199</v>
      </c>
      <c r="C1" s="250"/>
      <c r="D1" s="250"/>
      <c r="E1" s="250"/>
      <c r="F1" s="250"/>
    </row>
    <row r="2" spans="2:601" s="14" customFormat="1" ht="9" customHeight="1" x14ac:dyDescent="0.35">
      <c r="B2" s="15"/>
      <c r="C2" s="15"/>
      <c r="D2" s="15"/>
      <c r="E2" s="15"/>
      <c r="F2" s="15"/>
    </row>
    <row r="3" spans="2:601" s="14" customFormat="1" ht="9.75" customHeight="1" x14ac:dyDescent="0.35">
      <c r="B3" s="16"/>
      <c r="C3" s="16"/>
      <c r="D3" s="16"/>
      <c r="E3" s="16"/>
      <c r="F3" s="16"/>
    </row>
    <row r="4" spans="2:601" s="14" customFormat="1" ht="30" customHeight="1" x14ac:dyDescent="0.35">
      <c r="B4" s="17" t="s">
        <v>0</v>
      </c>
      <c r="C4" s="18"/>
      <c r="D4" s="18"/>
      <c r="E4" s="18"/>
      <c r="F4" s="18"/>
      <c r="WC4" s="19"/>
    </row>
    <row r="5" spans="2:601" s="14" customFormat="1" ht="15.5" customHeight="1" x14ac:dyDescent="0.35">
      <c r="B5" s="20" t="s">
        <v>1</v>
      </c>
      <c r="C5" s="21" t="s">
        <v>54</v>
      </c>
      <c r="D5" s="21"/>
      <c r="E5" s="21"/>
      <c r="F5" s="143" t="s">
        <v>165</v>
      </c>
    </row>
    <row r="6" spans="2:601" s="14" customFormat="1" x14ac:dyDescent="0.35">
      <c r="B6" s="22" t="s">
        <v>2</v>
      </c>
      <c r="C6" s="23" t="s">
        <v>55</v>
      </c>
      <c r="D6" s="23"/>
      <c r="E6" s="23"/>
      <c r="F6" s="143" t="s">
        <v>204</v>
      </c>
    </row>
    <row r="7" spans="2:601" s="14" customFormat="1" x14ac:dyDescent="0.35">
      <c r="B7" s="20" t="s">
        <v>3</v>
      </c>
      <c r="C7" s="24" t="s">
        <v>218</v>
      </c>
      <c r="D7" s="24"/>
      <c r="E7" s="24"/>
      <c r="F7" s="144"/>
    </row>
    <row r="8" spans="2:601" s="14" customFormat="1" x14ac:dyDescent="0.35">
      <c r="B8" s="22" t="s">
        <v>5</v>
      </c>
      <c r="C8" s="25" t="s">
        <v>57</v>
      </c>
      <c r="D8" s="25"/>
      <c r="E8" s="25"/>
      <c r="F8" s="145" t="s">
        <v>4</v>
      </c>
    </row>
    <row r="9" spans="2:601" s="14" customFormat="1" ht="30" customHeight="1" x14ac:dyDescent="0.35">
      <c r="B9" s="20" t="s">
        <v>6</v>
      </c>
      <c r="C9" s="26" t="s">
        <v>58</v>
      </c>
      <c r="D9" s="26"/>
      <c r="E9" s="26"/>
      <c r="F9" s="146" t="s">
        <v>152</v>
      </c>
    </row>
    <row r="10" spans="2:601" s="14" customFormat="1" x14ac:dyDescent="0.35">
      <c r="B10" s="22" t="s">
        <v>7</v>
      </c>
      <c r="C10" s="25" t="s">
        <v>59</v>
      </c>
      <c r="D10" s="25"/>
      <c r="E10" s="25"/>
      <c r="F10" s="145">
        <v>12</v>
      </c>
    </row>
    <row r="11" spans="2:601" s="14" customFormat="1" x14ac:dyDescent="0.35">
      <c r="B11" s="20" t="s">
        <v>31</v>
      </c>
      <c r="C11" s="24" t="s">
        <v>8</v>
      </c>
      <c r="D11" s="24"/>
      <c r="E11" s="24"/>
      <c r="F11" s="145">
        <v>120</v>
      </c>
    </row>
    <row r="12" spans="2:601" s="14" customFormat="1" ht="15" customHeight="1" x14ac:dyDescent="0.35">
      <c r="B12" s="27"/>
      <c r="C12" s="28"/>
      <c r="D12" s="28"/>
      <c r="E12" s="28"/>
      <c r="F12" s="28"/>
    </row>
    <row r="13" spans="2:601" s="14" customFormat="1" ht="30" collapsed="1" x14ac:dyDescent="0.35">
      <c r="B13" s="29">
        <v>1</v>
      </c>
      <c r="C13" s="30" t="s">
        <v>60</v>
      </c>
      <c r="D13" s="31" t="s">
        <v>61</v>
      </c>
      <c r="E13" s="123" t="s">
        <v>201</v>
      </c>
      <c r="F13" s="32" t="s">
        <v>63</v>
      </c>
    </row>
    <row r="14" spans="2:601" s="14" customFormat="1" ht="30" x14ac:dyDescent="0.35">
      <c r="B14" s="33" t="s">
        <v>64</v>
      </c>
      <c r="C14" s="34" t="s">
        <v>202</v>
      </c>
      <c r="D14" s="121" t="s">
        <v>200</v>
      </c>
      <c r="E14" s="121">
        <v>1</v>
      </c>
      <c r="F14" s="147">
        <v>1</v>
      </c>
    </row>
    <row r="15" spans="2:601" s="14" customFormat="1" ht="18" customHeight="1" x14ac:dyDescent="0.35">
      <c r="B15" s="35" t="s">
        <v>65</v>
      </c>
      <c r="C15" s="36"/>
      <c r="D15" s="120"/>
      <c r="E15" s="122"/>
      <c r="F15" s="37"/>
    </row>
    <row r="16" spans="2:601" s="14" customFormat="1" ht="15.75" customHeight="1" x14ac:dyDescent="0.35">
      <c r="B16" s="20">
        <v>1</v>
      </c>
      <c r="C16" s="24" t="s">
        <v>66</v>
      </c>
      <c r="D16" s="24"/>
      <c r="E16" s="24"/>
      <c r="F16" s="148" t="s">
        <v>203</v>
      </c>
    </row>
    <row r="17" spans="2:16" s="14" customFormat="1" ht="15.75" customHeight="1" x14ac:dyDescent="0.35">
      <c r="B17" s="22">
        <v>2</v>
      </c>
      <c r="C17" s="25" t="s">
        <v>67</v>
      </c>
      <c r="D17" s="25"/>
      <c r="E17" s="25"/>
      <c r="F17" s="148" t="s">
        <v>9</v>
      </c>
    </row>
    <row r="18" spans="2:16" s="14" customFormat="1" x14ac:dyDescent="0.35">
      <c r="B18" s="20">
        <v>3</v>
      </c>
      <c r="C18" s="24" t="s">
        <v>68</v>
      </c>
      <c r="D18" s="24"/>
      <c r="E18" s="24"/>
      <c r="F18" s="149">
        <v>3266.67</v>
      </c>
    </row>
    <row r="19" spans="2:16" s="14" customFormat="1" ht="15.75" customHeight="1" x14ac:dyDescent="0.35">
      <c r="B19" s="22">
        <v>4</v>
      </c>
      <c r="C19" s="25" t="s">
        <v>69</v>
      </c>
      <c r="D19" s="25"/>
      <c r="E19" s="25"/>
      <c r="F19" s="148" t="s">
        <v>203</v>
      </c>
    </row>
    <row r="20" spans="2:16" s="14" customFormat="1" x14ac:dyDescent="0.35">
      <c r="B20" s="20">
        <v>5</v>
      </c>
      <c r="C20" s="38" t="s">
        <v>70</v>
      </c>
      <c r="D20" s="38"/>
      <c r="E20" s="38"/>
      <c r="F20" s="146" t="s">
        <v>152</v>
      </c>
    </row>
    <row r="21" spans="2:16" ht="15" customHeight="1" x14ac:dyDescent="0.35">
      <c r="B21" s="39"/>
      <c r="C21" s="39"/>
      <c r="D21" s="39"/>
      <c r="E21" s="39"/>
      <c r="F21" s="39"/>
    </row>
    <row r="22" spans="2:16" x14ac:dyDescent="0.35">
      <c r="B22" s="41" t="s">
        <v>71</v>
      </c>
      <c r="C22" s="42" t="s">
        <v>72</v>
      </c>
      <c r="D22" s="42"/>
      <c r="E22" s="43" t="s">
        <v>73</v>
      </c>
      <c r="F22" s="44" t="s">
        <v>74</v>
      </c>
    </row>
    <row r="23" spans="2:16" x14ac:dyDescent="0.35">
      <c r="B23" s="45" t="s">
        <v>1</v>
      </c>
      <c r="C23" s="46" t="s">
        <v>75</v>
      </c>
      <c r="D23" s="46"/>
      <c r="E23" s="49"/>
      <c r="F23" s="149">
        <v>3266.67</v>
      </c>
      <c r="H23" s="253" t="s">
        <v>205</v>
      </c>
      <c r="I23" s="253"/>
      <c r="J23" s="253"/>
      <c r="K23" s="253"/>
      <c r="L23" s="253"/>
      <c r="M23" s="253"/>
      <c r="N23" s="253"/>
      <c r="O23" s="253"/>
      <c r="P23" s="253"/>
    </row>
    <row r="24" spans="2:16" x14ac:dyDescent="0.35">
      <c r="B24" s="47" t="s">
        <v>2</v>
      </c>
      <c r="C24" s="48" t="s">
        <v>26</v>
      </c>
      <c r="D24" s="48"/>
      <c r="E24" s="49">
        <v>0.3</v>
      </c>
      <c r="F24" s="142">
        <f>F23*E24</f>
        <v>980.00099999999998</v>
      </c>
      <c r="H24" s="253" t="s">
        <v>137</v>
      </c>
      <c r="I24" s="253"/>
      <c r="J24" s="253"/>
      <c r="K24" s="253"/>
      <c r="L24" s="253"/>
      <c r="M24" s="253"/>
      <c r="N24" s="253"/>
    </row>
    <row r="25" spans="2:16" x14ac:dyDescent="0.35">
      <c r="B25" s="45" t="s">
        <v>3</v>
      </c>
      <c r="C25" s="46" t="s">
        <v>76</v>
      </c>
      <c r="D25" s="46"/>
      <c r="E25" s="49"/>
      <c r="F25" s="142"/>
    </row>
    <row r="26" spans="2:16" x14ac:dyDescent="0.35">
      <c r="B26" s="47" t="s">
        <v>5</v>
      </c>
      <c r="C26" s="48" t="s">
        <v>27</v>
      </c>
      <c r="D26" s="48"/>
      <c r="E26" s="50"/>
      <c r="F26" s="142"/>
    </row>
    <row r="27" spans="2:16" x14ac:dyDescent="0.35">
      <c r="B27" s="45" t="s">
        <v>6</v>
      </c>
      <c r="C27" s="51" t="s">
        <v>28</v>
      </c>
      <c r="D27" s="51"/>
      <c r="E27" s="49"/>
      <c r="F27" s="142"/>
    </row>
    <row r="28" spans="2:16" x14ac:dyDescent="0.35">
      <c r="B28" s="47" t="s">
        <v>7</v>
      </c>
      <c r="C28" s="52" t="s">
        <v>45</v>
      </c>
      <c r="D28" s="52"/>
      <c r="E28" s="49"/>
      <c r="F28" s="142"/>
    </row>
    <row r="29" spans="2:16" x14ac:dyDescent="0.3">
      <c r="B29" s="16"/>
      <c r="C29" s="16"/>
      <c r="D29" s="53" t="s">
        <v>77</v>
      </c>
      <c r="E29" s="54"/>
      <c r="F29" s="55">
        <f>SUM(F23:F28)</f>
        <v>4246.6710000000003</v>
      </c>
    </row>
    <row r="30" spans="2:16" ht="15" customHeight="1" x14ac:dyDescent="0.35">
      <c r="C30" s="56"/>
      <c r="D30" s="56"/>
      <c r="E30" s="56"/>
      <c r="F30" s="56"/>
    </row>
    <row r="31" spans="2:16" x14ac:dyDescent="0.3">
      <c r="B31" s="41" t="s">
        <v>78</v>
      </c>
      <c r="C31" s="57" t="s">
        <v>79</v>
      </c>
      <c r="D31" s="57"/>
      <c r="E31" s="57"/>
      <c r="F31" s="57"/>
    </row>
    <row r="32" spans="2:16" x14ac:dyDescent="0.35">
      <c r="B32" s="41" t="s">
        <v>80</v>
      </c>
      <c r="C32" s="42" t="s">
        <v>34</v>
      </c>
      <c r="D32" s="42"/>
      <c r="E32" s="43" t="s">
        <v>73</v>
      </c>
      <c r="F32" s="44" t="s">
        <v>74</v>
      </c>
    </row>
    <row r="33" spans="2:8" x14ac:dyDescent="0.35">
      <c r="B33" s="45" t="s">
        <v>1</v>
      </c>
      <c r="C33" s="21" t="s">
        <v>81</v>
      </c>
      <c r="D33" s="21"/>
      <c r="E33" s="58">
        <v>8.3330000000000001E-2</v>
      </c>
      <c r="F33" s="140"/>
      <c r="H33" s="124" t="s">
        <v>147</v>
      </c>
    </row>
    <row r="34" spans="2:8" x14ac:dyDescent="0.35">
      <c r="B34" s="47" t="s">
        <v>2</v>
      </c>
      <c r="C34" s="23" t="s">
        <v>206</v>
      </c>
      <c r="D34" s="23"/>
      <c r="E34" s="59">
        <v>0.121</v>
      </c>
      <c r="F34" s="140"/>
      <c r="H34" s="124" t="s">
        <v>138</v>
      </c>
    </row>
    <row r="35" spans="2:8" x14ac:dyDescent="0.3">
      <c r="B35" s="16"/>
      <c r="C35" s="16"/>
      <c r="D35" s="60" t="s">
        <v>77</v>
      </c>
      <c r="E35" s="61">
        <f>E33+E34</f>
        <v>0.20433000000000001</v>
      </c>
      <c r="F35" s="55"/>
    </row>
    <row r="36" spans="2:8" ht="8.15" customHeight="1" x14ac:dyDescent="0.35">
      <c r="C36" s="56"/>
      <c r="D36" s="56"/>
      <c r="E36" s="56"/>
      <c r="F36" s="62"/>
    </row>
    <row r="37" spans="2:8" x14ac:dyDescent="0.35">
      <c r="B37" s="44" t="s">
        <v>82</v>
      </c>
      <c r="C37" s="42" t="s">
        <v>83</v>
      </c>
      <c r="D37" s="42"/>
      <c r="E37" s="42"/>
      <c r="F37" s="42"/>
    </row>
    <row r="38" spans="2:8" x14ac:dyDescent="0.35">
      <c r="B38" s="44" t="s">
        <v>35</v>
      </c>
      <c r="C38" s="63" t="s">
        <v>36</v>
      </c>
      <c r="D38" s="63"/>
      <c r="E38" s="41" t="s">
        <v>73</v>
      </c>
      <c r="F38" s="64" t="s">
        <v>74</v>
      </c>
    </row>
    <row r="39" spans="2:8" x14ac:dyDescent="0.35">
      <c r="B39" s="65" t="s">
        <v>1</v>
      </c>
      <c r="C39" s="21" t="s">
        <v>84</v>
      </c>
      <c r="D39" s="21"/>
      <c r="E39" s="92">
        <v>0.2</v>
      </c>
      <c r="F39" s="137"/>
      <c r="H39" s="125" t="s">
        <v>140</v>
      </c>
    </row>
    <row r="40" spans="2:8" x14ac:dyDescent="0.35">
      <c r="B40" s="66" t="s">
        <v>2</v>
      </c>
      <c r="C40" s="23" t="s">
        <v>85</v>
      </c>
      <c r="D40" s="23"/>
      <c r="E40" s="92">
        <v>2.5000000000000001E-2</v>
      </c>
      <c r="F40" s="137"/>
      <c r="H40" s="125" t="s">
        <v>139</v>
      </c>
    </row>
    <row r="41" spans="2:8" ht="16" customHeight="1" x14ac:dyDescent="0.35">
      <c r="B41" s="65" t="s">
        <v>3</v>
      </c>
      <c r="C41" s="67" t="s">
        <v>208</v>
      </c>
      <c r="D41" s="67"/>
      <c r="E41" s="92">
        <v>0.03</v>
      </c>
      <c r="F41" s="137"/>
      <c r="H41" s="124" t="s">
        <v>153</v>
      </c>
    </row>
    <row r="42" spans="2:8" x14ac:dyDescent="0.35">
      <c r="B42" s="66" t="s">
        <v>5</v>
      </c>
      <c r="C42" s="23" t="s">
        <v>29</v>
      </c>
      <c r="D42" s="23"/>
      <c r="E42" s="92">
        <v>1.4999999999999999E-2</v>
      </c>
      <c r="F42" s="137"/>
      <c r="H42" s="124" t="s">
        <v>141</v>
      </c>
    </row>
    <row r="43" spans="2:8" x14ac:dyDescent="0.35">
      <c r="B43" s="65" t="s">
        <v>6</v>
      </c>
      <c r="C43" s="21" t="s">
        <v>30</v>
      </c>
      <c r="D43" s="21"/>
      <c r="E43" s="92">
        <v>0.01</v>
      </c>
      <c r="F43" s="137"/>
      <c r="H43" s="124" t="s">
        <v>142</v>
      </c>
    </row>
    <row r="44" spans="2:8" x14ac:dyDescent="0.35">
      <c r="B44" s="66" t="s">
        <v>7</v>
      </c>
      <c r="C44" s="23" t="s">
        <v>86</v>
      </c>
      <c r="D44" s="23"/>
      <c r="E44" s="92">
        <v>6.0000000000000001E-3</v>
      </c>
      <c r="F44" s="137"/>
      <c r="H44" s="124" t="s">
        <v>143</v>
      </c>
    </row>
    <row r="45" spans="2:8" x14ac:dyDescent="0.35">
      <c r="B45" s="65" t="s">
        <v>31</v>
      </c>
      <c r="C45" s="67" t="s">
        <v>87</v>
      </c>
      <c r="D45" s="67"/>
      <c r="E45" s="92">
        <v>2E-3</v>
      </c>
      <c r="F45" s="137"/>
      <c r="H45" s="124" t="s">
        <v>144</v>
      </c>
    </row>
    <row r="46" spans="2:8" x14ac:dyDescent="0.35">
      <c r="B46" s="66" t="s">
        <v>32</v>
      </c>
      <c r="C46" s="23" t="s">
        <v>88</v>
      </c>
      <c r="D46" s="23"/>
      <c r="E46" s="92">
        <v>0.08</v>
      </c>
      <c r="F46" s="137"/>
      <c r="H46" s="124" t="s">
        <v>145</v>
      </c>
    </row>
    <row r="47" spans="2:8" x14ac:dyDescent="0.3">
      <c r="B47" s="69"/>
      <c r="C47" s="16"/>
      <c r="D47" s="70" t="s">
        <v>77</v>
      </c>
      <c r="E47" s="61">
        <f>SUM(E39:E46)</f>
        <v>0.36800000000000005</v>
      </c>
      <c r="F47" s="55"/>
    </row>
    <row r="48" spans="2:8" ht="8.15" customHeight="1" x14ac:dyDescent="0.35">
      <c r="B48" s="71"/>
      <c r="C48" s="71"/>
      <c r="D48" s="71"/>
      <c r="E48" s="71"/>
      <c r="F48" s="71"/>
    </row>
    <row r="49" spans="2:16" x14ac:dyDescent="0.35">
      <c r="B49" s="41" t="s">
        <v>89</v>
      </c>
      <c r="C49" s="72" t="s">
        <v>13</v>
      </c>
      <c r="D49" s="43" t="s">
        <v>90</v>
      </c>
      <c r="E49" s="43" t="s">
        <v>162</v>
      </c>
      <c r="F49" s="64" t="s">
        <v>74</v>
      </c>
    </row>
    <row r="50" spans="2:16" ht="16" customHeight="1" x14ac:dyDescent="0.35">
      <c r="B50" s="47" t="s">
        <v>1</v>
      </c>
      <c r="C50" s="73" t="s">
        <v>14</v>
      </c>
      <c r="D50" s="74">
        <v>22</v>
      </c>
      <c r="E50" s="75">
        <v>11</v>
      </c>
      <c r="F50" s="137"/>
      <c r="H50" s="124" t="s">
        <v>146</v>
      </c>
    </row>
    <row r="51" spans="2:16" x14ac:dyDescent="0.35">
      <c r="B51" s="47" t="s">
        <v>155</v>
      </c>
      <c r="C51" s="77" t="s">
        <v>91</v>
      </c>
      <c r="D51" s="76"/>
      <c r="E51" s="245">
        <f>(F18*6%)</f>
        <v>196.00020000000001</v>
      </c>
      <c r="F51" s="137"/>
    </row>
    <row r="52" spans="2:16" x14ac:dyDescent="0.35">
      <c r="B52" s="47" t="s">
        <v>156</v>
      </c>
      <c r="C52" s="77" t="s">
        <v>92</v>
      </c>
      <c r="D52" s="23"/>
      <c r="E52" s="139"/>
      <c r="F52" s="137">
        <f>(E50*D50)-E51</f>
        <v>45.999799999999993</v>
      </c>
    </row>
    <row r="53" spans="2:16" ht="16" customHeight="1" x14ac:dyDescent="0.35">
      <c r="B53" s="45" t="s">
        <v>2</v>
      </c>
      <c r="C53" s="73" t="s">
        <v>93</v>
      </c>
      <c r="D53" s="74">
        <v>22</v>
      </c>
      <c r="E53" s="75">
        <v>47.37</v>
      </c>
      <c r="F53" s="137"/>
      <c r="H53" s="124" t="s">
        <v>149</v>
      </c>
    </row>
    <row r="54" spans="2:16" ht="16" customHeight="1" x14ac:dyDescent="0.35">
      <c r="B54" s="47" t="s">
        <v>157</v>
      </c>
      <c r="C54" s="77" t="s">
        <v>94</v>
      </c>
      <c r="D54" s="76"/>
      <c r="E54" s="245">
        <f>(E53*D50)*2%</f>
        <v>20.842799999999997</v>
      </c>
      <c r="F54" s="140"/>
      <c r="H54" s="124" t="s">
        <v>154</v>
      </c>
    </row>
    <row r="55" spans="2:16" ht="16" customHeight="1" x14ac:dyDescent="0.35">
      <c r="B55" s="47" t="s">
        <v>158</v>
      </c>
      <c r="C55" s="77" t="s">
        <v>92</v>
      </c>
      <c r="D55" s="23"/>
      <c r="E55" s="139"/>
      <c r="F55" s="140">
        <f>(E53*D53)-E54</f>
        <v>1021.2971999999999</v>
      </c>
    </row>
    <row r="56" spans="2:16" ht="16" customHeight="1" x14ac:dyDescent="0.35">
      <c r="B56" s="47" t="s">
        <v>3</v>
      </c>
      <c r="C56" s="77" t="s">
        <v>209</v>
      </c>
      <c r="D56" s="23"/>
      <c r="E56" s="141"/>
      <c r="F56" s="140">
        <v>10.83</v>
      </c>
    </row>
    <row r="57" spans="2:16" ht="16" customHeight="1" x14ac:dyDescent="0.35">
      <c r="B57" s="45" t="s">
        <v>5</v>
      </c>
      <c r="C57" s="77" t="s">
        <v>210</v>
      </c>
      <c r="D57" s="23"/>
      <c r="E57" s="141"/>
      <c r="F57" s="137">
        <v>18.170000000000002</v>
      </c>
      <c r="H57" s="124"/>
    </row>
    <row r="58" spans="2:16" ht="16" customHeight="1" x14ac:dyDescent="0.35">
      <c r="B58" s="247" t="s">
        <v>6</v>
      </c>
      <c r="C58" s="40" t="s">
        <v>220</v>
      </c>
      <c r="E58" s="141"/>
      <c r="F58" s="140">
        <v>164.05</v>
      </c>
      <c r="G58" s="252" t="s">
        <v>217</v>
      </c>
      <c r="H58" s="252"/>
      <c r="I58" s="252"/>
      <c r="J58" s="252"/>
      <c r="K58" s="252"/>
      <c r="L58" s="252"/>
      <c r="M58" s="252"/>
      <c r="N58" s="252"/>
      <c r="O58" s="252"/>
      <c r="P58" s="252"/>
    </row>
    <row r="59" spans="2:16" x14ac:dyDescent="0.3">
      <c r="B59" s="16"/>
      <c r="C59" s="16"/>
      <c r="D59" s="16"/>
      <c r="E59" s="54" t="s">
        <v>77</v>
      </c>
      <c r="F59" s="55">
        <f>SUM(F50:F58)</f>
        <v>1260.3469999999998</v>
      </c>
    </row>
    <row r="60" spans="2:16" ht="8.15" customHeight="1" x14ac:dyDescent="0.35">
      <c r="B60" s="78"/>
      <c r="C60" s="78"/>
      <c r="D60" s="78"/>
      <c r="E60" s="79"/>
      <c r="F60" s="80"/>
    </row>
    <row r="61" spans="2:16" ht="17.5" x14ac:dyDescent="0.35">
      <c r="B61" s="81" t="s">
        <v>95</v>
      </c>
      <c r="C61" s="82"/>
      <c r="D61" s="83"/>
      <c r="E61" s="83"/>
      <c r="F61" s="83"/>
    </row>
    <row r="62" spans="2:16" x14ac:dyDescent="0.35">
      <c r="B62" s="41">
        <v>2</v>
      </c>
      <c r="C62" s="84" t="s">
        <v>96</v>
      </c>
      <c r="D62" s="85"/>
      <c r="E62" s="43" t="s">
        <v>73</v>
      </c>
      <c r="F62" s="64" t="s">
        <v>74</v>
      </c>
    </row>
    <row r="63" spans="2:16" x14ac:dyDescent="0.35">
      <c r="B63" s="45" t="s">
        <v>33</v>
      </c>
      <c r="C63" s="86" t="s">
        <v>34</v>
      </c>
      <c r="D63" s="87"/>
      <c r="E63" s="92">
        <f>E35</f>
        <v>0.20433000000000001</v>
      </c>
      <c r="F63" s="137"/>
    </row>
    <row r="64" spans="2:16" x14ac:dyDescent="0.35">
      <c r="B64" s="47" t="s">
        <v>35</v>
      </c>
      <c r="C64" s="77" t="s">
        <v>36</v>
      </c>
      <c r="D64" s="76"/>
      <c r="E64" s="92">
        <f>E47</f>
        <v>0.36800000000000005</v>
      </c>
      <c r="F64" s="137"/>
    </row>
    <row r="65" spans="2:8" x14ac:dyDescent="0.35">
      <c r="B65" s="45" t="s">
        <v>12</v>
      </c>
      <c r="C65" s="86" t="s">
        <v>97</v>
      </c>
      <c r="D65" s="87"/>
      <c r="E65" s="138"/>
      <c r="F65" s="137">
        <f>F59</f>
        <v>1260.3469999999998</v>
      </c>
    </row>
    <row r="66" spans="2:8" x14ac:dyDescent="0.3">
      <c r="B66" s="16"/>
      <c r="C66" s="16"/>
      <c r="D66" s="70" t="s">
        <v>77</v>
      </c>
      <c r="E66" s="61"/>
      <c r="F66" s="55">
        <f>SUM(F63:F65)</f>
        <v>1260.3469999999998</v>
      </c>
    </row>
    <row r="67" spans="2:8" ht="15" customHeight="1" x14ac:dyDescent="0.35">
      <c r="B67" s="71"/>
      <c r="C67" s="71"/>
      <c r="D67" s="71"/>
      <c r="E67" s="71"/>
      <c r="F67" s="71"/>
    </row>
    <row r="68" spans="2:8" x14ac:dyDescent="0.35">
      <c r="B68" s="41" t="s">
        <v>98</v>
      </c>
      <c r="C68" s="88" t="s">
        <v>99</v>
      </c>
      <c r="D68" s="89"/>
      <c r="E68" s="43" t="s">
        <v>73</v>
      </c>
      <c r="F68" s="64" t="s">
        <v>74</v>
      </c>
    </row>
    <row r="69" spans="2:8" x14ac:dyDescent="0.35">
      <c r="B69" s="45" t="s">
        <v>1</v>
      </c>
      <c r="C69" s="90" t="s">
        <v>37</v>
      </c>
      <c r="D69" s="91"/>
      <c r="E69" s="68">
        <v>4.1999999999999997E-3</v>
      </c>
      <c r="F69" s="137"/>
      <c r="H69" s="126"/>
    </row>
    <row r="70" spans="2:8" x14ac:dyDescent="0.35">
      <c r="B70" s="47" t="s">
        <v>2</v>
      </c>
      <c r="C70" s="77" t="s">
        <v>100</v>
      </c>
      <c r="D70" s="76"/>
      <c r="E70" s="92">
        <v>2.9999999999999997E-4</v>
      </c>
      <c r="F70" s="137"/>
      <c r="H70" s="124"/>
    </row>
    <row r="71" spans="2:8" x14ac:dyDescent="0.35">
      <c r="B71" s="45" t="s">
        <v>3</v>
      </c>
      <c r="C71" s="90" t="s">
        <v>101</v>
      </c>
      <c r="D71" s="91"/>
      <c r="E71" s="68">
        <v>3.44E-2</v>
      </c>
      <c r="F71" s="137"/>
      <c r="H71" s="124"/>
    </row>
    <row r="72" spans="2:8" ht="16" customHeight="1" x14ac:dyDescent="0.35">
      <c r="B72" s="47" t="s">
        <v>5</v>
      </c>
      <c r="C72" s="93" t="s">
        <v>38</v>
      </c>
      <c r="D72" s="94"/>
      <c r="E72" s="92">
        <v>1.9400000000000001E-2</v>
      </c>
      <c r="F72" s="137"/>
      <c r="H72" s="124"/>
    </row>
    <row r="73" spans="2:8" x14ac:dyDescent="0.35">
      <c r="B73" s="45" t="s">
        <v>6</v>
      </c>
      <c r="C73" s="86" t="s">
        <v>102</v>
      </c>
      <c r="D73" s="87"/>
      <c r="E73" s="68">
        <f>E64*E72</f>
        <v>7.1392000000000009E-3</v>
      </c>
      <c r="F73" s="137"/>
    </row>
    <row r="74" spans="2:8" x14ac:dyDescent="0.35">
      <c r="B74" s="47" t="s">
        <v>7</v>
      </c>
      <c r="C74" s="77" t="s">
        <v>212</v>
      </c>
      <c r="D74" s="76"/>
      <c r="E74" s="92">
        <v>5.9999999999999995E-4</v>
      </c>
      <c r="F74" s="137"/>
      <c r="H74" s="124"/>
    </row>
    <row r="75" spans="2:8" x14ac:dyDescent="0.3">
      <c r="B75" s="16"/>
      <c r="C75" s="16"/>
      <c r="D75" s="70" t="s">
        <v>77</v>
      </c>
      <c r="E75" s="61">
        <f>SUM(E69:E74)</f>
        <v>6.6039200000000006E-2</v>
      </c>
      <c r="F75" s="55"/>
    </row>
    <row r="76" spans="2:8" ht="15" customHeight="1" x14ac:dyDescent="0.35">
      <c r="B76" s="78"/>
      <c r="C76" s="78"/>
      <c r="D76" s="78"/>
      <c r="E76" s="95"/>
      <c r="F76" s="80"/>
    </row>
    <row r="77" spans="2:8" x14ac:dyDescent="0.35">
      <c r="B77" s="41" t="s">
        <v>103</v>
      </c>
      <c r="C77" s="88" t="s">
        <v>43</v>
      </c>
      <c r="D77" s="63"/>
      <c r="E77" s="42"/>
      <c r="F77" s="42"/>
    </row>
    <row r="78" spans="2:8" x14ac:dyDescent="0.35">
      <c r="B78" s="41" t="s">
        <v>104</v>
      </c>
      <c r="C78" s="88" t="s">
        <v>16</v>
      </c>
      <c r="D78" s="89"/>
      <c r="E78" s="43" t="s">
        <v>73</v>
      </c>
      <c r="F78" s="64" t="s">
        <v>74</v>
      </c>
    </row>
    <row r="79" spans="2:8" x14ac:dyDescent="0.35">
      <c r="B79" s="45" t="s">
        <v>1</v>
      </c>
      <c r="C79" s="90" t="s">
        <v>105</v>
      </c>
      <c r="D79" s="91"/>
      <c r="E79" s="68">
        <v>9.4999999999999998E-3</v>
      </c>
      <c r="F79" s="133"/>
      <c r="H79" s="124"/>
    </row>
    <row r="80" spans="2:8" x14ac:dyDescent="0.35">
      <c r="B80" s="47" t="s">
        <v>2</v>
      </c>
      <c r="C80" s="93" t="s">
        <v>39</v>
      </c>
      <c r="D80" s="94"/>
      <c r="E80" s="96">
        <v>2.8E-3</v>
      </c>
      <c r="F80" s="133"/>
      <c r="H80" s="124"/>
    </row>
    <row r="81" spans="2:8" x14ac:dyDescent="0.35">
      <c r="B81" s="45" t="s">
        <v>3</v>
      </c>
      <c r="C81" s="90" t="s">
        <v>40</v>
      </c>
      <c r="D81" s="91"/>
      <c r="E81" s="68">
        <v>2.0000000000000001E-4</v>
      </c>
      <c r="F81" s="133"/>
      <c r="H81" s="124"/>
    </row>
    <row r="82" spans="2:8" x14ac:dyDescent="0.35">
      <c r="B82" s="47" t="s">
        <v>5</v>
      </c>
      <c r="C82" s="93" t="s">
        <v>41</v>
      </c>
      <c r="D82" s="94"/>
      <c r="E82" s="92">
        <v>6.9999999999999999E-4</v>
      </c>
      <c r="F82" s="133"/>
      <c r="H82" s="124"/>
    </row>
    <row r="83" spans="2:8" x14ac:dyDescent="0.35">
      <c r="B83" s="45" t="s">
        <v>6</v>
      </c>
      <c r="C83" s="86" t="s">
        <v>42</v>
      </c>
      <c r="D83" s="87"/>
      <c r="E83" s="68">
        <v>2.8999999999999998E-3</v>
      </c>
      <c r="F83" s="133"/>
      <c r="H83" s="124"/>
    </row>
    <row r="84" spans="2:8" x14ac:dyDescent="0.35">
      <c r="B84" s="47" t="s">
        <v>7</v>
      </c>
      <c r="C84" s="77" t="s">
        <v>213</v>
      </c>
      <c r="D84" s="76"/>
      <c r="E84" s="92">
        <v>1.3899999999999999E-2</v>
      </c>
      <c r="F84" s="133"/>
      <c r="H84" s="124"/>
    </row>
    <row r="85" spans="2:8" x14ac:dyDescent="0.3">
      <c r="B85" s="16"/>
      <c r="C85" s="16"/>
      <c r="D85" s="70" t="s">
        <v>77</v>
      </c>
      <c r="E85" s="61">
        <f>SUM(E79:E84)</f>
        <v>0.03</v>
      </c>
      <c r="F85" s="98"/>
    </row>
    <row r="86" spans="2:8" ht="8.15" customHeight="1" x14ac:dyDescent="0.35">
      <c r="B86" s="71"/>
      <c r="C86" s="71"/>
      <c r="D86" s="71"/>
      <c r="E86" s="71"/>
      <c r="F86" s="97"/>
    </row>
    <row r="87" spans="2:8" x14ac:dyDescent="0.35">
      <c r="B87" s="41" t="s">
        <v>106</v>
      </c>
      <c r="C87" s="84" t="s">
        <v>18</v>
      </c>
      <c r="D87" s="42"/>
      <c r="E87" s="85"/>
      <c r="F87" s="64" t="s">
        <v>74</v>
      </c>
    </row>
    <row r="88" spans="2:8" ht="30" x14ac:dyDescent="0.35">
      <c r="B88" s="45" t="s">
        <v>1</v>
      </c>
      <c r="C88" s="90" t="s">
        <v>167</v>
      </c>
      <c r="D88" s="67"/>
      <c r="E88" s="91"/>
      <c r="F88" s="133"/>
    </row>
    <row r="89" spans="2:8" x14ac:dyDescent="0.3">
      <c r="B89" s="16"/>
      <c r="C89" s="16"/>
      <c r="D89" s="16"/>
      <c r="E89" s="70" t="s">
        <v>77</v>
      </c>
      <c r="F89" s="98"/>
    </row>
    <row r="90" spans="2:8" ht="8.15" customHeight="1" x14ac:dyDescent="0.35">
      <c r="B90" s="78"/>
      <c r="C90" s="78"/>
      <c r="D90" s="78"/>
      <c r="E90" s="99"/>
      <c r="F90" s="100"/>
    </row>
    <row r="91" spans="2:8" ht="15.75" customHeight="1" x14ac:dyDescent="0.35">
      <c r="B91" s="101" t="s">
        <v>107</v>
      </c>
      <c r="C91" s="101"/>
      <c r="D91" s="101"/>
      <c r="E91" s="101"/>
      <c r="F91" s="101"/>
    </row>
    <row r="92" spans="2:8" x14ac:dyDescent="0.35">
      <c r="B92" s="41">
        <v>4</v>
      </c>
      <c r="C92" s="84" t="s">
        <v>43</v>
      </c>
      <c r="D92" s="42"/>
      <c r="E92" s="85"/>
      <c r="F92" s="64" t="s">
        <v>74</v>
      </c>
    </row>
    <row r="93" spans="2:8" x14ac:dyDescent="0.35">
      <c r="B93" s="45" t="s">
        <v>15</v>
      </c>
      <c r="C93" s="86" t="s">
        <v>16</v>
      </c>
      <c r="D93" s="21"/>
      <c r="E93" s="87"/>
      <c r="F93" s="135"/>
    </row>
    <row r="94" spans="2:8" x14ac:dyDescent="0.35">
      <c r="B94" s="47" t="s">
        <v>17</v>
      </c>
      <c r="C94" s="77" t="s">
        <v>18</v>
      </c>
      <c r="D94" s="23"/>
      <c r="E94" s="76"/>
      <c r="F94" s="135">
        <f>F88</f>
        <v>0</v>
      </c>
    </row>
    <row r="95" spans="2:8" x14ac:dyDescent="0.3">
      <c r="B95" s="16"/>
      <c r="C95" s="16"/>
      <c r="D95" s="16"/>
      <c r="E95" s="70" t="s">
        <v>77</v>
      </c>
      <c r="F95" s="98"/>
    </row>
    <row r="96" spans="2:8" ht="15" customHeight="1" x14ac:dyDescent="0.35">
      <c r="B96" s="78"/>
      <c r="C96" s="71"/>
      <c r="D96" s="71"/>
      <c r="E96" s="71"/>
      <c r="F96" s="71"/>
    </row>
    <row r="97" spans="1:11" x14ac:dyDescent="0.35">
      <c r="B97" s="41" t="s">
        <v>108</v>
      </c>
      <c r="C97" s="84" t="s">
        <v>109</v>
      </c>
      <c r="D97" s="85"/>
      <c r="E97" s="43"/>
      <c r="F97" s="64" t="s">
        <v>74</v>
      </c>
    </row>
    <row r="98" spans="1:11" x14ac:dyDescent="0.3">
      <c r="B98" s="45" t="s">
        <v>1</v>
      </c>
      <c r="C98" s="86" t="s">
        <v>44</v>
      </c>
      <c r="D98" s="87"/>
      <c r="E98" s="87"/>
      <c r="F98" s="133"/>
      <c r="H98" s="16"/>
      <c r="I98" s="16"/>
    </row>
    <row r="99" spans="1:11" x14ac:dyDescent="0.3">
      <c r="B99" s="47" t="s">
        <v>2</v>
      </c>
      <c r="C99" s="77" t="s">
        <v>110</v>
      </c>
      <c r="D99" s="76"/>
      <c r="E99" s="76"/>
      <c r="F99" s="133"/>
      <c r="H99" s="16"/>
      <c r="I99" s="16"/>
    </row>
    <row r="100" spans="1:11" x14ac:dyDescent="0.3">
      <c r="B100" s="45" t="s">
        <v>3</v>
      </c>
      <c r="C100" s="86" t="s">
        <v>168</v>
      </c>
      <c r="D100" s="87"/>
      <c r="E100" s="87"/>
      <c r="F100" s="86"/>
      <c r="H100" s="16"/>
      <c r="I100" s="16"/>
    </row>
    <row r="101" spans="1:11" x14ac:dyDescent="0.3">
      <c r="B101" s="16"/>
      <c r="C101" s="16"/>
      <c r="D101" s="16"/>
      <c r="E101" s="70" t="s">
        <v>77</v>
      </c>
      <c r="F101" s="98"/>
    </row>
    <row r="102" spans="1:11" x14ac:dyDescent="0.35">
      <c r="A102" s="248" t="s">
        <v>111</v>
      </c>
      <c r="B102" s="248"/>
      <c r="C102" s="248"/>
      <c r="D102" s="248"/>
      <c r="E102" s="248"/>
      <c r="F102" s="102"/>
    </row>
    <row r="103" spans="1:11" ht="15" customHeight="1" x14ac:dyDescent="0.35">
      <c r="B103" s="71"/>
      <c r="C103" s="71"/>
      <c r="D103" s="71"/>
      <c r="E103" s="71"/>
      <c r="F103" s="71"/>
    </row>
    <row r="104" spans="1:11" x14ac:dyDescent="0.35">
      <c r="B104" s="41" t="s">
        <v>112</v>
      </c>
      <c r="C104" s="88" t="s">
        <v>46</v>
      </c>
      <c r="D104" s="89"/>
      <c r="E104" s="43" t="s">
        <v>73</v>
      </c>
      <c r="F104" s="64" t="s">
        <v>74</v>
      </c>
    </row>
    <row r="105" spans="1:11" x14ac:dyDescent="0.35">
      <c r="B105" s="45" t="s">
        <v>1</v>
      </c>
      <c r="C105" s="86" t="s">
        <v>47</v>
      </c>
      <c r="D105" s="87"/>
      <c r="E105" s="103">
        <v>0.05</v>
      </c>
      <c r="F105" s="133"/>
      <c r="H105" s="124"/>
    </row>
    <row r="106" spans="1:11" x14ac:dyDescent="0.35">
      <c r="B106" s="47" t="s">
        <v>2</v>
      </c>
      <c r="C106" s="77" t="s">
        <v>48</v>
      </c>
      <c r="D106" s="76"/>
      <c r="E106" s="103">
        <v>0.1</v>
      </c>
      <c r="F106" s="133"/>
      <c r="H106" s="124"/>
    </row>
    <row r="107" spans="1:11" x14ac:dyDescent="0.35">
      <c r="B107" s="45" t="s">
        <v>3</v>
      </c>
      <c r="C107" s="104" t="s">
        <v>49</v>
      </c>
      <c r="D107" s="105"/>
      <c r="E107" s="134"/>
      <c r="F107" s="135"/>
    </row>
    <row r="108" spans="1:11" x14ac:dyDescent="0.35">
      <c r="B108" s="106" t="s">
        <v>50</v>
      </c>
      <c r="C108" s="107" t="s">
        <v>113</v>
      </c>
      <c r="D108" s="108"/>
      <c r="E108" s="136">
        <v>6.4999999999999997E-3</v>
      </c>
      <c r="F108" s="133"/>
      <c r="H108" s="124"/>
      <c r="K108" s="109"/>
    </row>
    <row r="109" spans="1:11" x14ac:dyDescent="0.35">
      <c r="B109" s="110" t="s">
        <v>51</v>
      </c>
      <c r="C109" s="111" t="s">
        <v>114</v>
      </c>
      <c r="D109" s="112"/>
      <c r="E109" s="136">
        <v>0.03</v>
      </c>
      <c r="F109" s="133"/>
      <c r="H109" s="124"/>
    </row>
    <row r="110" spans="1:11" x14ac:dyDescent="0.35">
      <c r="B110" s="106" t="s">
        <v>52</v>
      </c>
      <c r="C110" s="107" t="s">
        <v>53</v>
      </c>
      <c r="D110" s="108"/>
      <c r="E110" s="136">
        <v>0.05</v>
      </c>
      <c r="F110" s="133"/>
      <c r="H110" s="124" t="s">
        <v>148</v>
      </c>
    </row>
    <row r="111" spans="1:11" x14ac:dyDescent="0.35">
      <c r="B111" s="106" t="s">
        <v>115</v>
      </c>
      <c r="C111" s="107" t="s">
        <v>116</v>
      </c>
      <c r="D111" s="108"/>
      <c r="E111" s="136"/>
      <c r="F111" s="133"/>
    </row>
    <row r="112" spans="1:11" x14ac:dyDescent="0.3">
      <c r="B112" s="16"/>
      <c r="C112" s="16"/>
      <c r="D112" s="16"/>
      <c r="E112" s="70" t="s">
        <v>77</v>
      </c>
      <c r="F112" s="98"/>
    </row>
    <row r="113" spans="2:6" ht="15" customHeight="1" x14ac:dyDescent="0.35">
      <c r="B113" s="113"/>
      <c r="C113" s="113"/>
      <c r="D113" s="113"/>
      <c r="E113" s="113"/>
      <c r="F113" s="113"/>
    </row>
    <row r="114" spans="2:6" ht="17.5" x14ac:dyDescent="0.35">
      <c r="B114" s="101" t="s">
        <v>117</v>
      </c>
      <c r="C114" s="101"/>
      <c r="D114" s="101"/>
      <c r="E114" s="101"/>
      <c r="F114" s="101"/>
    </row>
    <row r="115" spans="2:6" x14ac:dyDescent="0.35">
      <c r="B115" s="85" t="s">
        <v>118</v>
      </c>
      <c r="C115" s="84"/>
      <c r="D115" s="42"/>
      <c r="E115" s="85"/>
      <c r="F115" s="64" t="s">
        <v>74</v>
      </c>
    </row>
    <row r="116" spans="2:6" x14ac:dyDescent="0.35">
      <c r="B116" s="45" t="s">
        <v>1</v>
      </c>
      <c r="C116" s="86" t="s">
        <v>119</v>
      </c>
      <c r="D116" s="21"/>
      <c r="E116" s="87"/>
      <c r="F116" s="132"/>
    </row>
    <row r="117" spans="2:6" x14ac:dyDescent="0.35">
      <c r="B117" s="47" t="s">
        <v>2</v>
      </c>
      <c r="C117" s="77" t="s">
        <v>120</v>
      </c>
      <c r="D117" s="23"/>
      <c r="E117" s="76"/>
      <c r="F117" s="132"/>
    </row>
    <row r="118" spans="2:6" x14ac:dyDescent="0.35">
      <c r="B118" s="45" t="s">
        <v>3</v>
      </c>
      <c r="C118" s="86" t="s">
        <v>121</v>
      </c>
      <c r="D118" s="21"/>
      <c r="E118" s="87"/>
      <c r="F118" s="132"/>
    </row>
    <row r="119" spans="2:6" x14ac:dyDescent="0.35">
      <c r="B119" s="47" t="s">
        <v>5</v>
      </c>
      <c r="C119" s="77" t="s">
        <v>122</v>
      </c>
      <c r="D119" s="23"/>
      <c r="E119" s="76"/>
      <c r="F119" s="132"/>
    </row>
    <row r="120" spans="2:6" x14ac:dyDescent="0.35">
      <c r="B120" s="45" t="s">
        <v>6</v>
      </c>
      <c r="C120" s="86" t="s">
        <v>123</v>
      </c>
      <c r="D120" s="21"/>
      <c r="E120" s="87"/>
      <c r="F120" s="132"/>
    </row>
    <row r="121" spans="2:6" x14ac:dyDescent="0.35">
      <c r="B121" s="85" t="s">
        <v>124</v>
      </c>
      <c r="C121" s="84"/>
      <c r="D121" s="42"/>
      <c r="E121" s="85"/>
      <c r="F121" s="114"/>
    </row>
    <row r="122" spans="2:6" x14ac:dyDescent="0.35">
      <c r="B122" s="45" t="s">
        <v>7</v>
      </c>
      <c r="C122" s="86" t="s">
        <v>125</v>
      </c>
      <c r="D122" s="21"/>
      <c r="E122" s="87"/>
      <c r="F122" s="132"/>
    </row>
    <row r="123" spans="2:6" x14ac:dyDescent="0.3">
      <c r="B123" s="16"/>
      <c r="C123" s="16"/>
      <c r="D123" s="249" t="s">
        <v>126</v>
      </c>
      <c r="E123" s="249"/>
      <c r="F123" s="102"/>
    </row>
    <row r="124" spans="2:6" x14ac:dyDescent="0.3">
      <c r="B124" s="16"/>
      <c r="C124" s="16"/>
      <c r="D124" s="249" t="s">
        <v>127</v>
      </c>
      <c r="E124" s="249"/>
      <c r="F124" s="102"/>
    </row>
    <row r="126" spans="2:6" x14ac:dyDescent="0.35">
      <c r="F126" s="115"/>
    </row>
    <row r="129" spans="6:6" x14ac:dyDescent="0.35">
      <c r="F129" s="116"/>
    </row>
    <row r="130" spans="6:6" x14ac:dyDescent="0.35">
      <c r="F130" s="116"/>
    </row>
  </sheetData>
  <mergeCells count="7">
    <mergeCell ref="B1:F1"/>
    <mergeCell ref="A102:E102"/>
    <mergeCell ref="D123:E123"/>
    <mergeCell ref="D124:E124"/>
    <mergeCell ref="H23:P23"/>
    <mergeCell ref="H24:N24"/>
    <mergeCell ref="G58:P58"/>
  </mergeCells>
  <printOptions horizontalCentered="1" verticalCentered="1"/>
  <pageMargins left="0.25" right="0.25" top="0.75" bottom="0.75" header="0.3" footer="0.3"/>
  <pageSetup paperSize="9" scale="55" fitToHeight="0" orientation="portrait" r:id="rId1"/>
  <headerFooter alignWithMargins="0"/>
  <rowBreaks count="2" manualBreakCount="2">
    <brk id="66" max="16383" man="1"/>
    <brk id="124" min="1" max="4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E8BC4B-E001-45EF-9FC3-70A526D68DEF}">
  <sheetPr>
    <tabColor theme="9" tint="0.59999389629810485"/>
    <pageSetUpPr fitToPage="1"/>
  </sheetPr>
  <dimension ref="B2:G955"/>
  <sheetViews>
    <sheetView showGridLines="0" zoomScale="85" zoomScaleNormal="85" workbookViewId="0">
      <selection activeCell="E5" sqref="E5"/>
    </sheetView>
  </sheetViews>
  <sheetFormatPr defaultColWidth="14.453125" defaultRowHeight="15" customHeight="1" x14ac:dyDescent="0.3"/>
  <cols>
    <col min="1" max="1" width="1.453125" style="1" customWidth="1"/>
    <col min="2" max="2" width="10.6328125" style="10" customWidth="1"/>
    <col min="3" max="3" width="81" style="1" bestFit="1" customWidth="1"/>
    <col min="4" max="4" width="17.7265625" style="1" bestFit="1" customWidth="1"/>
    <col min="5" max="5" width="28.1796875" style="1" bestFit="1" customWidth="1"/>
    <col min="6" max="6" width="27.90625" style="1" bestFit="1" customWidth="1"/>
    <col min="7" max="7" width="21.90625" style="1" bestFit="1" customWidth="1"/>
    <col min="8" max="13" width="8.7265625" style="1" customWidth="1"/>
    <col min="14" max="16384" width="14.453125" style="1"/>
  </cols>
  <sheetData>
    <row r="2" spans="2:7" ht="16" customHeight="1" thickBot="1" x14ac:dyDescent="0.45">
      <c r="B2" s="168" t="s">
        <v>160</v>
      </c>
      <c r="C2" s="169"/>
      <c r="D2" s="169"/>
      <c r="E2" s="169"/>
      <c r="F2" s="170"/>
      <c r="G2" s="171"/>
    </row>
    <row r="3" spans="2:7" s="5" customFormat="1" ht="35.25" customHeight="1" x14ac:dyDescent="0.3">
      <c r="B3" s="172"/>
      <c r="C3" s="173"/>
      <c r="D3" s="173"/>
      <c r="E3" s="173"/>
      <c r="F3" s="174"/>
      <c r="G3" s="174"/>
    </row>
    <row r="4" spans="2:7" s="6" customFormat="1" ht="54.75" customHeight="1" x14ac:dyDescent="0.3">
      <c r="B4" s="175" t="s">
        <v>19</v>
      </c>
      <c r="C4" s="175" t="s">
        <v>20</v>
      </c>
      <c r="D4" s="175" t="s">
        <v>21</v>
      </c>
      <c r="E4" s="175" t="s">
        <v>159</v>
      </c>
      <c r="F4" s="176" t="s">
        <v>22</v>
      </c>
      <c r="G4" s="176" t="s">
        <v>23</v>
      </c>
    </row>
    <row r="5" spans="2:7" ht="40" x14ac:dyDescent="0.3">
      <c r="B5" s="177">
        <v>1</v>
      </c>
      <c r="C5" s="178" t="s">
        <v>172</v>
      </c>
      <c r="D5" s="177" t="s">
        <v>24</v>
      </c>
      <c r="E5" s="179">
        <v>4</v>
      </c>
      <c r="F5" s="180">
        <v>78.89</v>
      </c>
      <c r="G5" s="181">
        <v>315.56</v>
      </c>
    </row>
    <row r="6" spans="2:7" ht="40" x14ac:dyDescent="0.4">
      <c r="B6" s="182">
        <v>2</v>
      </c>
      <c r="C6" s="183" t="s">
        <v>173</v>
      </c>
      <c r="D6" s="177" t="s">
        <v>24</v>
      </c>
      <c r="E6" s="182">
        <v>4</v>
      </c>
      <c r="F6" s="180">
        <v>50.47</v>
      </c>
      <c r="G6" s="181">
        <v>201.88</v>
      </c>
    </row>
    <row r="7" spans="2:7" ht="19.5" customHeight="1" x14ac:dyDescent="0.4">
      <c r="B7" s="182">
        <v>3</v>
      </c>
      <c r="C7" s="184" t="s">
        <v>174</v>
      </c>
      <c r="D7" s="177" t="s">
        <v>24</v>
      </c>
      <c r="E7" s="182">
        <v>1</v>
      </c>
      <c r="F7" s="180">
        <v>27.65</v>
      </c>
      <c r="G7" s="181">
        <v>27.65</v>
      </c>
    </row>
    <row r="8" spans="2:7" ht="16.5" customHeight="1" x14ac:dyDescent="0.4">
      <c r="B8" s="182">
        <v>4</v>
      </c>
      <c r="C8" s="184" t="s">
        <v>175</v>
      </c>
      <c r="D8" s="177" t="s">
        <v>176</v>
      </c>
      <c r="E8" s="182">
        <v>2</v>
      </c>
      <c r="F8" s="180">
        <v>172.59</v>
      </c>
      <c r="G8" s="181">
        <f>F8*2</f>
        <v>345.18</v>
      </c>
    </row>
    <row r="9" spans="2:7" ht="27.5" customHeight="1" x14ac:dyDescent="0.3">
      <c r="B9" s="182">
        <v>5</v>
      </c>
      <c r="C9" s="188" t="s">
        <v>177</v>
      </c>
      <c r="D9" s="177" t="s">
        <v>176</v>
      </c>
      <c r="E9" s="182">
        <v>8</v>
      </c>
      <c r="F9" s="180">
        <v>10.210000000000001</v>
      </c>
      <c r="G9" s="181">
        <f>F9*8</f>
        <v>81.680000000000007</v>
      </c>
    </row>
    <row r="10" spans="2:7" ht="20" x14ac:dyDescent="0.4">
      <c r="B10" s="182">
        <v>6</v>
      </c>
      <c r="C10" s="184" t="s">
        <v>178</v>
      </c>
      <c r="D10" s="177" t="s">
        <v>24</v>
      </c>
      <c r="E10" s="182">
        <v>2</v>
      </c>
      <c r="F10" s="180">
        <v>23.65</v>
      </c>
      <c r="G10" s="181">
        <f>F10*2</f>
        <v>47.3</v>
      </c>
    </row>
    <row r="11" spans="2:7" ht="20" x14ac:dyDescent="0.4">
      <c r="B11" s="182">
        <v>7</v>
      </c>
      <c r="C11" s="184" t="s">
        <v>179</v>
      </c>
      <c r="D11" s="177" t="s">
        <v>24</v>
      </c>
      <c r="E11" s="182">
        <v>1</v>
      </c>
      <c r="F11" s="180">
        <v>111.18</v>
      </c>
      <c r="G11" s="181">
        <f>F11</f>
        <v>111.18</v>
      </c>
    </row>
    <row r="12" spans="2:7" ht="20" x14ac:dyDescent="0.4">
      <c r="B12" s="182">
        <v>8</v>
      </c>
      <c r="C12" s="183" t="s">
        <v>180</v>
      </c>
      <c r="D12" s="177" t="s">
        <v>24</v>
      </c>
      <c r="E12" s="182">
        <v>1</v>
      </c>
      <c r="F12" s="180">
        <v>96.68</v>
      </c>
      <c r="G12" s="181">
        <f>F12</f>
        <v>96.68</v>
      </c>
    </row>
    <row r="13" spans="2:7" ht="20" x14ac:dyDescent="0.4">
      <c r="B13" s="182">
        <v>9</v>
      </c>
      <c r="C13" s="184" t="s">
        <v>181</v>
      </c>
      <c r="D13" s="177" t="s">
        <v>24</v>
      </c>
      <c r="E13" s="182">
        <v>1</v>
      </c>
      <c r="F13" s="180">
        <v>197.45</v>
      </c>
      <c r="G13" s="181">
        <f>F13</f>
        <v>197.45</v>
      </c>
    </row>
    <row r="14" spans="2:7" s="8" customFormat="1" ht="15.75" customHeight="1" x14ac:dyDescent="0.5">
      <c r="B14" s="185"/>
      <c r="C14" s="185"/>
      <c r="D14" s="185"/>
      <c r="E14" s="185"/>
      <c r="F14" s="186" t="s">
        <v>163</v>
      </c>
      <c r="G14" s="187"/>
    </row>
    <row r="15" spans="2:7" s="8" customFormat="1" ht="15.75" customHeight="1" x14ac:dyDescent="0.5">
      <c r="B15" s="185"/>
      <c r="C15" s="185"/>
      <c r="D15" s="185"/>
      <c r="E15" s="185"/>
      <c r="F15" s="186" t="s">
        <v>171</v>
      </c>
      <c r="G15" s="187"/>
    </row>
    <row r="16" spans="2:7" s="8" customFormat="1" ht="15.75" customHeight="1" x14ac:dyDescent="0.35">
      <c r="B16"/>
      <c r="C16"/>
      <c r="D16"/>
      <c r="E16"/>
    </row>
    <row r="17" spans="2:7" ht="15.75" customHeight="1" x14ac:dyDescent="0.3">
      <c r="B17" s="12"/>
      <c r="C17" s="7"/>
      <c r="D17" s="7"/>
      <c r="E17" s="7"/>
    </row>
    <row r="18" spans="2:7" ht="15" customHeight="1" x14ac:dyDescent="0.35">
      <c r="B18" s="12"/>
      <c r="C18" s="7"/>
      <c r="D18" s="7"/>
      <c r="E18" s="7"/>
      <c r="F18"/>
      <c r="G18"/>
    </row>
    <row r="19" spans="2:7" ht="15.75" customHeight="1" x14ac:dyDescent="0.3">
      <c r="B19" s="152"/>
      <c r="C19" s="153"/>
      <c r="D19" s="153"/>
      <c r="E19" s="153"/>
      <c r="F19" s="153"/>
      <c r="G19" s="154"/>
    </row>
    <row r="20" spans="2:7" ht="33" customHeight="1" x14ac:dyDescent="0.3">
      <c r="B20" s="155"/>
      <c r="C20" s="156"/>
      <c r="D20" s="156"/>
      <c r="E20" s="156"/>
      <c r="F20" s="157"/>
      <c r="G20" s="157"/>
    </row>
    <row r="21" spans="2:7" ht="65.25" customHeight="1" x14ac:dyDescent="0.3">
      <c r="B21" s="158"/>
      <c r="C21" s="158"/>
      <c r="D21" s="158"/>
      <c r="E21" s="158"/>
      <c r="F21" s="158"/>
      <c r="G21" s="158"/>
    </row>
    <row r="22" spans="2:7" ht="14" x14ac:dyDescent="0.3">
      <c r="B22" s="159"/>
      <c r="C22" s="160"/>
      <c r="D22" s="159"/>
      <c r="E22" s="161"/>
      <c r="F22" s="162"/>
      <c r="G22" s="163"/>
    </row>
    <row r="23" spans="2:7" ht="14" x14ac:dyDescent="0.3">
      <c r="B23" s="164"/>
      <c r="C23" s="165"/>
      <c r="D23" s="159"/>
      <c r="E23" s="164"/>
      <c r="F23" s="162"/>
      <c r="G23" s="163"/>
    </row>
    <row r="24" spans="2:7" ht="14" x14ac:dyDescent="0.3">
      <c r="B24" s="164"/>
      <c r="C24" s="165"/>
      <c r="D24" s="159"/>
      <c r="E24" s="164"/>
      <c r="F24" s="162"/>
      <c r="G24" s="163"/>
    </row>
    <row r="25" spans="2:7" ht="14" x14ac:dyDescent="0.3">
      <c r="B25" s="164"/>
      <c r="C25" s="165"/>
      <c r="D25" s="159"/>
      <c r="E25" s="164"/>
      <c r="F25" s="162"/>
      <c r="G25" s="163"/>
    </row>
    <row r="26" spans="2:7" ht="14" x14ac:dyDescent="0.3">
      <c r="B26" s="164"/>
      <c r="C26" s="165"/>
      <c r="D26" s="159"/>
      <c r="E26" s="164"/>
      <c r="F26" s="162"/>
      <c r="G26" s="163"/>
    </row>
    <row r="27" spans="2:7" ht="14" x14ac:dyDescent="0.3">
      <c r="B27" s="164"/>
      <c r="C27" s="165"/>
      <c r="D27" s="159"/>
      <c r="E27" s="164"/>
      <c r="F27" s="162"/>
      <c r="G27" s="163"/>
    </row>
    <row r="28" spans="2:7" ht="15.75" customHeight="1" x14ac:dyDescent="0.3">
      <c r="B28" s="164"/>
      <c r="C28" s="166"/>
      <c r="D28" s="159"/>
      <c r="E28" s="164"/>
      <c r="F28" s="162"/>
      <c r="G28" s="163"/>
    </row>
    <row r="29" spans="2:7" ht="15.75" customHeight="1" x14ac:dyDescent="0.3">
      <c r="B29" s="164"/>
      <c r="C29" s="166"/>
      <c r="D29" s="167"/>
      <c r="E29" s="164"/>
      <c r="F29" s="162"/>
      <c r="G29" s="163"/>
    </row>
    <row r="30" spans="2:7" ht="15.75" customHeight="1" x14ac:dyDescent="0.3">
      <c r="B30" s="12"/>
      <c r="C30" s="7"/>
      <c r="D30" s="7"/>
      <c r="E30" s="7"/>
      <c r="F30" s="117"/>
      <c r="G30" s="150"/>
    </row>
    <row r="31" spans="2:7" ht="15.75" customHeight="1" x14ac:dyDescent="0.3">
      <c r="B31" s="117"/>
      <c r="C31" s="7"/>
      <c r="D31" s="7"/>
      <c r="E31" s="7"/>
      <c r="F31" s="117"/>
      <c r="G31" s="150"/>
    </row>
    <row r="32" spans="2:7" ht="15.75" customHeight="1" x14ac:dyDescent="0.35">
      <c r="B32" s="151"/>
      <c r="C32" s="7"/>
      <c r="D32" s="7"/>
      <c r="E32" s="7"/>
    </row>
    <row r="33" spans="2:5" ht="15.75" customHeight="1" x14ac:dyDescent="0.3">
      <c r="B33" s="119"/>
      <c r="C33" s="7"/>
      <c r="D33" s="7"/>
      <c r="E33" s="7"/>
    </row>
    <row r="34" spans="2:5" ht="15.75" customHeight="1" x14ac:dyDescent="0.3">
      <c r="B34" s="119"/>
      <c r="C34" s="7"/>
      <c r="D34" s="7"/>
      <c r="E34" s="7"/>
    </row>
    <row r="35" spans="2:5" ht="15.75" customHeight="1" x14ac:dyDescent="0.3">
      <c r="B35" s="119"/>
      <c r="C35" s="7"/>
      <c r="D35" s="7"/>
      <c r="E35" s="7"/>
    </row>
    <row r="36" spans="2:5" ht="15.75" customHeight="1" x14ac:dyDescent="0.3">
      <c r="B36" s="12"/>
      <c r="C36" s="7"/>
      <c r="D36" s="7"/>
      <c r="E36" s="7"/>
    </row>
    <row r="37" spans="2:5" ht="15.75" customHeight="1" x14ac:dyDescent="0.3">
      <c r="B37" s="12"/>
      <c r="C37" s="7"/>
      <c r="D37" s="7"/>
      <c r="E37" s="7"/>
    </row>
    <row r="38" spans="2:5" ht="15.75" customHeight="1" x14ac:dyDescent="0.3">
      <c r="B38" s="12"/>
      <c r="C38" s="7"/>
      <c r="D38" s="7"/>
      <c r="E38" s="7"/>
    </row>
    <row r="39" spans="2:5" ht="15.75" customHeight="1" x14ac:dyDescent="0.3">
      <c r="B39" s="12"/>
      <c r="C39" s="7"/>
      <c r="D39" s="7"/>
      <c r="E39" s="7"/>
    </row>
    <row r="40" spans="2:5" ht="15.75" customHeight="1" x14ac:dyDescent="0.3">
      <c r="B40" s="12"/>
      <c r="C40" s="7"/>
      <c r="D40" s="7"/>
      <c r="E40" s="7"/>
    </row>
    <row r="41" spans="2:5" ht="15.75" customHeight="1" x14ac:dyDescent="0.3">
      <c r="B41" s="12"/>
      <c r="C41" s="7"/>
      <c r="D41" s="7"/>
      <c r="E41" s="7"/>
    </row>
    <row r="42" spans="2:5" ht="15.75" customHeight="1" x14ac:dyDescent="0.3">
      <c r="B42" s="12"/>
      <c r="C42" s="7"/>
      <c r="D42" s="7"/>
      <c r="E42" s="7"/>
    </row>
    <row r="43" spans="2:5" ht="15.75" customHeight="1" x14ac:dyDescent="0.3">
      <c r="B43" s="12"/>
      <c r="C43" s="7"/>
      <c r="D43" s="7"/>
      <c r="E43" s="7"/>
    </row>
    <row r="44" spans="2:5" ht="15.75" customHeight="1" x14ac:dyDescent="0.3">
      <c r="B44" s="12"/>
      <c r="C44" s="7"/>
      <c r="D44" s="7"/>
      <c r="E44" s="7"/>
    </row>
    <row r="45" spans="2:5" ht="15.75" customHeight="1" x14ac:dyDescent="0.3">
      <c r="B45" s="13"/>
      <c r="C45" s="9"/>
    </row>
    <row r="46" spans="2:5" ht="15.75" customHeight="1" x14ac:dyDescent="0.3">
      <c r="B46" s="13"/>
      <c r="C46" s="9"/>
    </row>
    <row r="47" spans="2:5" ht="15.75" customHeight="1" x14ac:dyDescent="0.3">
      <c r="B47" s="13"/>
      <c r="C47" s="9"/>
    </row>
    <row r="48" spans="2:5" ht="15.75" customHeight="1" x14ac:dyDescent="0.3">
      <c r="B48" s="13"/>
      <c r="C48" s="9"/>
    </row>
    <row r="49" spans="2:3" ht="15.75" customHeight="1" x14ac:dyDescent="0.3">
      <c r="B49" s="13"/>
      <c r="C49" s="9"/>
    </row>
    <row r="50" spans="2:3" ht="15.75" customHeight="1" x14ac:dyDescent="0.3"/>
    <row r="51" spans="2:3" ht="15.75" customHeight="1" x14ac:dyDescent="0.3">
      <c r="C51" s="2"/>
    </row>
    <row r="52" spans="2:3" ht="15.75" customHeight="1" x14ac:dyDescent="0.3">
      <c r="B52" s="13"/>
    </row>
    <row r="53" spans="2:3" ht="15.75" customHeight="1" x14ac:dyDescent="0.3">
      <c r="B53" s="13"/>
    </row>
    <row r="54" spans="2:3" ht="15.75" customHeight="1" x14ac:dyDescent="0.3">
      <c r="B54" s="13"/>
    </row>
    <row r="55" spans="2:3" ht="15.75" customHeight="1" x14ac:dyDescent="0.3">
      <c r="B55" s="13"/>
    </row>
    <row r="56" spans="2:3" ht="15.75" customHeight="1" x14ac:dyDescent="0.3">
      <c r="B56" s="13"/>
    </row>
    <row r="57" spans="2:3" ht="15.75" customHeight="1" x14ac:dyDescent="0.3"/>
    <row r="58" spans="2:3" ht="15.75" customHeight="1" x14ac:dyDescent="0.3"/>
    <row r="59" spans="2:3" ht="15.75" customHeight="1" x14ac:dyDescent="0.3">
      <c r="C59" s="8"/>
    </row>
    <row r="60" spans="2:3" ht="15.75" customHeight="1" x14ac:dyDescent="0.3"/>
    <row r="61" spans="2:3" ht="15.75" customHeight="1" x14ac:dyDescent="0.3"/>
    <row r="62" spans="2:3" ht="15.75" customHeight="1" x14ac:dyDescent="0.3"/>
    <row r="63" spans="2:3" ht="15.75" customHeight="1" x14ac:dyDescent="0.3"/>
    <row r="64" spans="2:3" ht="15.75" customHeight="1" x14ac:dyDescent="0.3"/>
    <row r="65" ht="15.75" customHeight="1" x14ac:dyDescent="0.3"/>
    <row r="66" ht="15.75" customHeight="1" x14ac:dyDescent="0.3"/>
    <row r="67" ht="15.75" customHeight="1" x14ac:dyDescent="0.3"/>
    <row r="68" ht="15.75" customHeight="1" x14ac:dyDescent="0.3"/>
    <row r="69" ht="15.75" customHeight="1" x14ac:dyDescent="0.3"/>
    <row r="70" ht="15.75" customHeight="1" x14ac:dyDescent="0.3"/>
    <row r="71" ht="15.75" customHeight="1" x14ac:dyDescent="0.3"/>
    <row r="72" ht="15.75" customHeight="1" x14ac:dyDescent="0.3"/>
    <row r="73" ht="15.75" customHeight="1" x14ac:dyDescent="0.3"/>
    <row r="74" ht="15.75" customHeight="1" x14ac:dyDescent="0.3"/>
    <row r="75" ht="15.75" customHeight="1" x14ac:dyDescent="0.3"/>
    <row r="76" ht="15.75" customHeight="1" x14ac:dyDescent="0.3"/>
    <row r="77" ht="15.75" customHeight="1" x14ac:dyDescent="0.3"/>
    <row r="78" ht="15.75" customHeight="1" x14ac:dyDescent="0.3"/>
    <row r="79" ht="15.75" customHeight="1" x14ac:dyDescent="0.3"/>
    <row r="80" ht="15.75" customHeight="1" x14ac:dyDescent="0.3"/>
    <row r="81" ht="15.75" customHeight="1" x14ac:dyDescent="0.3"/>
    <row r="82" ht="15.75" customHeight="1" x14ac:dyDescent="0.3"/>
    <row r="83" ht="15.75" customHeight="1" x14ac:dyDescent="0.3"/>
    <row r="84" ht="15.75" customHeight="1" x14ac:dyDescent="0.3"/>
    <row r="85" ht="15.75" customHeight="1" x14ac:dyDescent="0.3"/>
    <row r="86" ht="15.75" customHeight="1" x14ac:dyDescent="0.3"/>
    <row r="87" ht="15.75" customHeight="1" x14ac:dyDescent="0.3"/>
    <row r="88" ht="15.75" customHeight="1" x14ac:dyDescent="0.3"/>
    <row r="89" ht="15.75" customHeight="1" x14ac:dyDescent="0.3"/>
    <row r="90" ht="15.75" customHeight="1" x14ac:dyDescent="0.3"/>
    <row r="91" ht="15.75" customHeight="1" x14ac:dyDescent="0.3"/>
    <row r="92" ht="15.75" customHeight="1" x14ac:dyDescent="0.3"/>
    <row r="93" ht="15.75" customHeight="1" x14ac:dyDescent="0.3"/>
    <row r="94" ht="15.75" customHeight="1" x14ac:dyDescent="0.3"/>
    <row r="95" ht="15.75" customHeight="1" x14ac:dyDescent="0.3"/>
    <row r="96" ht="15.75" customHeight="1" x14ac:dyDescent="0.3"/>
    <row r="97" ht="15.75" customHeight="1" x14ac:dyDescent="0.3"/>
    <row r="98" ht="15.75" customHeight="1" x14ac:dyDescent="0.3"/>
    <row r="99" ht="15.75" customHeight="1" x14ac:dyDescent="0.3"/>
    <row r="100" ht="15.75" customHeight="1" x14ac:dyDescent="0.3"/>
    <row r="101" ht="15.75" customHeight="1" x14ac:dyDescent="0.3"/>
    <row r="102" ht="15.75" customHeight="1" x14ac:dyDescent="0.3"/>
    <row r="103" ht="15.75" customHeight="1" x14ac:dyDescent="0.3"/>
    <row r="104" ht="15.75" customHeight="1" x14ac:dyDescent="0.3"/>
    <row r="105" ht="15.75" customHeight="1" x14ac:dyDescent="0.3"/>
    <row r="106" ht="15.75" customHeight="1" x14ac:dyDescent="0.3"/>
    <row r="107" ht="15.75" customHeight="1" x14ac:dyDescent="0.3"/>
    <row r="108" ht="15.75" customHeight="1" x14ac:dyDescent="0.3"/>
    <row r="109" ht="15.75" customHeight="1" x14ac:dyDescent="0.3"/>
    <row r="110" ht="15.75" customHeight="1" x14ac:dyDescent="0.3"/>
    <row r="111" ht="15.75" customHeight="1" x14ac:dyDescent="0.3"/>
    <row r="112" ht="15.75" customHeight="1" x14ac:dyDescent="0.3"/>
    <row r="113" ht="15.75" customHeight="1" x14ac:dyDescent="0.3"/>
    <row r="114" ht="15.75" customHeight="1" x14ac:dyDescent="0.3"/>
    <row r="115" ht="15.75" customHeight="1" x14ac:dyDescent="0.3"/>
    <row r="116" ht="15.75" customHeight="1" x14ac:dyDescent="0.3"/>
    <row r="117" ht="15.75" customHeight="1" x14ac:dyDescent="0.3"/>
    <row r="118" ht="15.75" customHeight="1" x14ac:dyDescent="0.3"/>
    <row r="119" ht="15.75" customHeight="1" x14ac:dyDescent="0.3"/>
    <row r="120" ht="15.75" customHeight="1" x14ac:dyDescent="0.3"/>
    <row r="121" ht="15.75" customHeight="1" x14ac:dyDescent="0.3"/>
    <row r="122" ht="15.75" customHeight="1" x14ac:dyDescent="0.3"/>
    <row r="123" ht="15.75" customHeight="1" x14ac:dyDescent="0.3"/>
    <row r="124" ht="15.75" customHeight="1" x14ac:dyDescent="0.3"/>
    <row r="125" ht="15.75" customHeight="1" x14ac:dyDescent="0.3"/>
    <row r="126" ht="15.75" customHeight="1" x14ac:dyDescent="0.3"/>
    <row r="127" ht="15.75" customHeight="1" x14ac:dyDescent="0.3"/>
    <row r="128" ht="15.75" customHeight="1" x14ac:dyDescent="0.3"/>
    <row r="129" ht="15.75" customHeight="1" x14ac:dyDescent="0.3"/>
    <row r="130" ht="15.75" customHeight="1" x14ac:dyDescent="0.3"/>
    <row r="131" ht="15.75" customHeight="1" x14ac:dyDescent="0.3"/>
    <row r="132" ht="15.75" customHeight="1" x14ac:dyDescent="0.3"/>
    <row r="133" ht="15.75" customHeight="1" x14ac:dyDescent="0.3"/>
    <row r="134" ht="15.75" customHeight="1" x14ac:dyDescent="0.3"/>
    <row r="135" ht="15.75" customHeight="1" x14ac:dyDescent="0.3"/>
    <row r="136" ht="15.75" customHeight="1" x14ac:dyDescent="0.3"/>
    <row r="137" ht="15.75" customHeight="1" x14ac:dyDescent="0.3"/>
    <row r="138" ht="15.75" customHeight="1" x14ac:dyDescent="0.3"/>
    <row r="139" ht="15.75" customHeight="1" x14ac:dyDescent="0.3"/>
    <row r="140" ht="15.75" customHeight="1" x14ac:dyDescent="0.3"/>
    <row r="141" ht="15.75" customHeight="1" x14ac:dyDescent="0.3"/>
    <row r="142" ht="15.75" customHeight="1" x14ac:dyDescent="0.3"/>
    <row r="143" ht="15.75" customHeight="1" x14ac:dyDescent="0.3"/>
    <row r="144" ht="15.75" customHeight="1" x14ac:dyDescent="0.3"/>
    <row r="145" ht="15.75" customHeight="1" x14ac:dyDescent="0.3"/>
    <row r="146" ht="15.75" customHeight="1" x14ac:dyDescent="0.3"/>
    <row r="147" ht="15.75" customHeight="1" x14ac:dyDescent="0.3"/>
    <row r="148" ht="15.75" customHeight="1" x14ac:dyDescent="0.3"/>
    <row r="149" ht="15.75" customHeight="1" x14ac:dyDescent="0.3"/>
    <row r="150" ht="15.75" customHeight="1" x14ac:dyDescent="0.3"/>
    <row r="151" ht="15.75" customHeight="1" x14ac:dyDescent="0.3"/>
    <row r="152" ht="15.75" customHeight="1" x14ac:dyDescent="0.3"/>
    <row r="153" ht="15.75" customHeight="1" x14ac:dyDescent="0.3"/>
    <row r="154" ht="15.75" customHeight="1" x14ac:dyDescent="0.3"/>
    <row r="155" ht="15.75" customHeight="1" x14ac:dyDescent="0.3"/>
    <row r="156" ht="15.75" customHeight="1" x14ac:dyDescent="0.3"/>
    <row r="157" ht="15.75" customHeight="1" x14ac:dyDescent="0.3"/>
    <row r="158" ht="15.75" customHeight="1" x14ac:dyDescent="0.3"/>
    <row r="159" ht="15.75" customHeight="1" x14ac:dyDescent="0.3"/>
    <row r="160" ht="15.75" customHeight="1" x14ac:dyDescent="0.3"/>
    <row r="161" ht="15.75" customHeight="1" x14ac:dyDescent="0.3"/>
    <row r="162" ht="15.75" customHeight="1" x14ac:dyDescent="0.3"/>
    <row r="163" ht="15.75" customHeight="1" x14ac:dyDescent="0.3"/>
    <row r="164" ht="15.75" customHeight="1" x14ac:dyDescent="0.3"/>
    <row r="165" ht="15.75" customHeight="1" x14ac:dyDescent="0.3"/>
    <row r="166" ht="15.75" customHeight="1" x14ac:dyDescent="0.3"/>
    <row r="167" ht="15.75" customHeight="1" x14ac:dyDescent="0.3"/>
    <row r="168" ht="15.75" customHeight="1" x14ac:dyDescent="0.3"/>
    <row r="169" ht="15.75" customHeight="1" x14ac:dyDescent="0.3"/>
    <row r="170" ht="15.75" customHeight="1" x14ac:dyDescent="0.3"/>
    <row r="171" ht="15.75" customHeight="1" x14ac:dyDescent="0.3"/>
    <row r="172" ht="15.75" customHeight="1" x14ac:dyDescent="0.3"/>
    <row r="173" ht="15.75" customHeight="1" x14ac:dyDescent="0.3"/>
    <row r="174" ht="15.75" customHeight="1" x14ac:dyDescent="0.3"/>
    <row r="175" ht="15.75" customHeight="1" x14ac:dyDescent="0.3"/>
    <row r="176" ht="15.75" customHeight="1" x14ac:dyDescent="0.3"/>
    <row r="177" ht="15.75" customHeight="1" x14ac:dyDescent="0.3"/>
    <row r="178" ht="15.75" customHeight="1" x14ac:dyDescent="0.3"/>
    <row r="179" ht="15.75" customHeight="1" x14ac:dyDescent="0.3"/>
    <row r="180" ht="15.75" customHeight="1" x14ac:dyDescent="0.3"/>
    <row r="181" ht="15.75" customHeight="1" x14ac:dyDescent="0.3"/>
    <row r="182" ht="15.75" customHeight="1" x14ac:dyDescent="0.3"/>
    <row r="183" ht="15.75" customHeight="1" x14ac:dyDescent="0.3"/>
    <row r="184" ht="15.75" customHeight="1" x14ac:dyDescent="0.3"/>
    <row r="185" ht="15.75" customHeight="1" x14ac:dyDescent="0.3"/>
    <row r="186" ht="15.75" customHeight="1" x14ac:dyDescent="0.3"/>
    <row r="187" ht="15.75" customHeight="1" x14ac:dyDescent="0.3"/>
    <row r="188" ht="15.75" customHeight="1" x14ac:dyDescent="0.3"/>
    <row r="189" ht="15.75" customHeight="1" x14ac:dyDescent="0.3"/>
    <row r="190" ht="15.75" customHeight="1" x14ac:dyDescent="0.3"/>
    <row r="191" ht="15.75" customHeight="1" x14ac:dyDescent="0.3"/>
    <row r="192" ht="15.75" customHeight="1" x14ac:dyDescent="0.3"/>
    <row r="193" ht="15.75" customHeight="1" x14ac:dyDescent="0.3"/>
    <row r="194" ht="15.75" customHeight="1" x14ac:dyDescent="0.3"/>
    <row r="195" ht="15.75" customHeight="1" x14ac:dyDescent="0.3"/>
    <row r="196" ht="15.75" customHeight="1" x14ac:dyDescent="0.3"/>
    <row r="197" ht="15.75" customHeight="1" x14ac:dyDescent="0.3"/>
    <row r="198" ht="15.75" customHeight="1" x14ac:dyDescent="0.3"/>
    <row r="199" ht="15.75" customHeight="1" x14ac:dyDescent="0.3"/>
    <row r="200" ht="15.75" customHeight="1" x14ac:dyDescent="0.3"/>
    <row r="201" ht="15.75" customHeight="1" x14ac:dyDescent="0.3"/>
    <row r="202" ht="15.75" customHeight="1" x14ac:dyDescent="0.3"/>
    <row r="203" ht="15.75" customHeight="1" x14ac:dyDescent="0.3"/>
    <row r="204" ht="15.75" customHeight="1" x14ac:dyDescent="0.3"/>
    <row r="205" ht="15.75" customHeight="1" x14ac:dyDescent="0.3"/>
    <row r="206" ht="15.75" customHeight="1" x14ac:dyDescent="0.3"/>
    <row r="207" ht="15.75" customHeight="1" x14ac:dyDescent="0.3"/>
    <row r="208" ht="15.75" customHeight="1" x14ac:dyDescent="0.3"/>
    <row r="209" ht="15.75" customHeight="1" x14ac:dyDescent="0.3"/>
    <row r="210" ht="15.75" customHeight="1" x14ac:dyDescent="0.3"/>
    <row r="211" ht="15.75" customHeight="1" x14ac:dyDescent="0.3"/>
    <row r="212" ht="15.75" customHeight="1" x14ac:dyDescent="0.3"/>
    <row r="213" ht="15.75" customHeight="1" x14ac:dyDescent="0.3"/>
    <row r="214" ht="15.75" customHeight="1" x14ac:dyDescent="0.3"/>
    <row r="215" ht="15.75" customHeight="1" x14ac:dyDescent="0.3"/>
    <row r="216" ht="15.75" customHeight="1" x14ac:dyDescent="0.3"/>
    <row r="217" ht="15.75" customHeight="1" x14ac:dyDescent="0.3"/>
    <row r="218" ht="15.75" customHeight="1" x14ac:dyDescent="0.3"/>
    <row r="219" ht="15.75" customHeight="1" x14ac:dyDescent="0.3"/>
    <row r="220" ht="15.75" customHeight="1" x14ac:dyDescent="0.3"/>
    <row r="221" ht="15.75" customHeight="1" x14ac:dyDescent="0.3"/>
    <row r="222" ht="15.75" customHeight="1" x14ac:dyDescent="0.3"/>
    <row r="223" ht="15.75" customHeight="1" x14ac:dyDescent="0.3"/>
    <row r="224" ht="15.75" customHeight="1" x14ac:dyDescent="0.3"/>
    <row r="225" ht="15.75" customHeight="1" x14ac:dyDescent="0.3"/>
    <row r="226" ht="15.75" customHeight="1" x14ac:dyDescent="0.3"/>
    <row r="227" ht="15.75" customHeight="1" x14ac:dyDescent="0.3"/>
    <row r="228" ht="15.75" customHeight="1" x14ac:dyDescent="0.3"/>
    <row r="229" ht="15.75" customHeight="1" x14ac:dyDescent="0.3"/>
    <row r="230" ht="15.75" customHeight="1" x14ac:dyDescent="0.3"/>
    <row r="231" ht="15.75" customHeight="1" x14ac:dyDescent="0.3"/>
    <row r="232" ht="15.75" customHeight="1" x14ac:dyDescent="0.3"/>
    <row r="233" ht="15.75" customHeight="1" x14ac:dyDescent="0.3"/>
    <row r="234" ht="15.75" customHeight="1" x14ac:dyDescent="0.3"/>
    <row r="235" ht="15.75" customHeight="1" x14ac:dyDescent="0.3"/>
    <row r="236" ht="15.75" customHeight="1" x14ac:dyDescent="0.3"/>
    <row r="237" ht="15.75" customHeight="1" x14ac:dyDescent="0.3"/>
    <row r="238" ht="15.75" customHeight="1" x14ac:dyDescent="0.3"/>
    <row r="239" ht="15.75" customHeight="1" x14ac:dyDescent="0.3"/>
    <row r="240" ht="15.75" customHeight="1" x14ac:dyDescent="0.3"/>
    <row r="241" ht="15.75" customHeight="1" x14ac:dyDescent="0.3"/>
    <row r="242" ht="15.75" customHeight="1" x14ac:dyDescent="0.3"/>
    <row r="243" ht="15.75" customHeight="1" x14ac:dyDescent="0.3"/>
    <row r="244" ht="15.75" customHeight="1" x14ac:dyDescent="0.3"/>
    <row r="245" ht="15.75" customHeight="1" x14ac:dyDescent="0.3"/>
    <row r="246" ht="15.75" customHeight="1" x14ac:dyDescent="0.3"/>
    <row r="247" ht="15.75" customHeight="1" x14ac:dyDescent="0.3"/>
    <row r="248" ht="15.75" customHeight="1" x14ac:dyDescent="0.3"/>
    <row r="249" ht="15.75" customHeight="1" x14ac:dyDescent="0.3"/>
    <row r="250" ht="15.75" customHeight="1" x14ac:dyDescent="0.3"/>
    <row r="251" ht="15.75" customHeight="1" x14ac:dyDescent="0.3"/>
    <row r="252" ht="15.75" customHeight="1" x14ac:dyDescent="0.3"/>
    <row r="253" ht="15.75" customHeight="1" x14ac:dyDescent="0.3"/>
    <row r="254" ht="15.75" customHeight="1" x14ac:dyDescent="0.3"/>
    <row r="255" ht="15.75" customHeight="1" x14ac:dyDescent="0.3"/>
    <row r="256" ht="15.75" customHeight="1" x14ac:dyDescent="0.3"/>
    <row r="257" ht="15.75" customHeight="1" x14ac:dyDescent="0.3"/>
    <row r="258" ht="15.75" customHeight="1" x14ac:dyDescent="0.3"/>
    <row r="259" ht="15.75" customHeight="1" x14ac:dyDescent="0.3"/>
    <row r="260" ht="15.75" customHeight="1" x14ac:dyDescent="0.3"/>
    <row r="261" ht="15.75" customHeight="1" x14ac:dyDescent="0.3"/>
    <row r="262" ht="15.75" customHeight="1" x14ac:dyDescent="0.3"/>
    <row r="263" ht="15.75" customHeight="1" x14ac:dyDescent="0.3"/>
    <row r="264" ht="15.75" customHeight="1" x14ac:dyDescent="0.3"/>
    <row r="265" ht="15.75" customHeight="1" x14ac:dyDescent="0.3"/>
    <row r="266" ht="15.75" customHeight="1" x14ac:dyDescent="0.3"/>
    <row r="267" ht="15.75" customHeight="1" x14ac:dyDescent="0.3"/>
    <row r="268" ht="15.75" customHeight="1" x14ac:dyDescent="0.3"/>
    <row r="269" ht="15.75" customHeight="1" x14ac:dyDescent="0.3"/>
    <row r="270" ht="15.75" customHeight="1" x14ac:dyDescent="0.3"/>
    <row r="271" ht="15.75" customHeight="1" x14ac:dyDescent="0.3"/>
    <row r="272" ht="15.75" customHeight="1" x14ac:dyDescent="0.3"/>
    <row r="273" ht="15.75" customHeight="1" x14ac:dyDescent="0.3"/>
    <row r="274" ht="15.75" customHeight="1" x14ac:dyDescent="0.3"/>
    <row r="275" ht="15.75" customHeight="1" x14ac:dyDescent="0.3"/>
    <row r="276" ht="15.75" customHeight="1" x14ac:dyDescent="0.3"/>
    <row r="277" ht="15.75" customHeight="1" x14ac:dyDescent="0.3"/>
    <row r="278" ht="15.75" customHeight="1" x14ac:dyDescent="0.3"/>
    <row r="279" ht="15.75" customHeight="1" x14ac:dyDescent="0.3"/>
    <row r="280" ht="15.75" customHeight="1" x14ac:dyDescent="0.3"/>
    <row r="281" ht="15.75" customHeight="1" x14ac:dyDescent="0.3"/>
    <row r="282" ht="15.75" customHeight="1" x14ac:dyDescent="0.3"/>
    <row r="283" ht="15.75" customHeight="1" x14ac:dyDescent="0.3"/>
    <row r="284" ht="15.75" customHeight="1" x14ac:dyDescent="0.3"/>
    <row r="285" ht="15.75" customHeight="1" x14ac:dyDescent="0.3"/>
    <row r="286" ht="15.75" customHeight="1" x14ac:dyDescent="0.3"/>
    <row r="287" ht="15.75" customHeight="1" x14ac:dyDescent="0.3"/>
    <row r="288" ht="15.75" customHeight="1" x14ac:dyDescent="0.3"/>
    <row r="289" ht="15.75" customHeight="1" x14ac:dyDescent="0.3"/>
    <row r="290" ht="15.75" customHeight="1" x14ac:dyDescent="0.3"/>
    <row r="291" ht="15.75" customHeight="1" x14ac:dyDescent="0.3"/>
    <row r="292" ht="15.75" customHeight="1" x14ac:dyDescent="0.3"/>
    <row r="293" ht="15.75" customHeight="1" x14ac:dyDescent="0.3"/>
    <row r="294" ht="15.75" customHeight="1" x14ac:dyDescent="0.3"/>
    <row r="295" ht="15.75" customHeight="1" x14ac:dyDescent="0.3"/>
    <row r="296" ht="15.75" customHeight="1" x14ac:dyDescent="0.3"/>
    <row r="297" ht="15.75" customHeight="1" x14ac:dyDescent="0.3"/>
    <row r="298" ht="15.75" customHeight="1" x14ac:dyDescent="0.3"/>
    <row r="299" ht="15.75" customHeight="1" x14ac:dyDescent="0.3"/>
    <row r="300" ht="15.75" customHeight="1" x14ac:dyDescent="0.3"/>
    <row r="301" ht="15.75" customHeight="1" x14ac:dyDescent="0.3"/>
    <row r="302" ht="15.75" customHeight="1" x14ac:dyDescent="0.3"/>
    <row r="303" ht="15.75" customHeight="1" x14ac:dyDescent="0.3"/>
    <row r="304" ht="15.75" customHeight="1" x14ac:dyDescent="0.3"/>
    <row r="305" ht="15.75" customHeight="1" x14ac:dyDescent="0.3"/>
    <row r="306" ht="15.75" customHeight="1" x14ac:dyDescent="0.3"/>
    <row r="307" ht="15.75" customHeight="1" x14ac:dyDescent="0.3"/>
    <row r="308" ht="15.75" customHeight="1" x14ac:dyDescent="0.3"/>
    <row r="309" ht="15.75" customHeight="1" x14ac:dyDescent="0.3"/>
    <row r="310" ht="15.75" customHeight="1" x14ac:dyDescent="0.3"/>
    <row r="311" ht="15.75" customHeight="1" x14ac:dyDescent="0.3"/>
    <row r="312" ht="15.75" customHeight="1" x14ac:dyDescent="0.3"/>
    <row r="313" ht="15.75" customHeight="1" x14ac:dyDescent="0.3"/>
    <row r="314" ht="15.75" customHeight="1" x14ac:dyDescent="0.3"/>
    <row r="315" ht="15.75" customHeight="1" x14ac:dyDescent="0.3"/>
    <row r="316" ht="15.75" customHeight="1" x14ac:dyDescent="0.3"/>
    <row r="317" ht="15.75" customHeight="1" x14ac:dyDescent="0.3"/>
    <row r="318" ht="15.75" customHeight="1" x14ac:dyDescent="0.3"/>
    <row r="319" ht="15.75" customHeight="1" x14ac:dyDescent="0.3"/>
    <row r="320" ht="15.75" customHeight="1" x14ac:dyDescent="0.3"/>
    <row r="321" ht="15.75" customHeight="1" x14ac:dyDescent="0.3"/>
    <row r="322" ht="15.75" customHeight="1" x14ac:dyDescent="0.3"/>
    <row r="323" ht="15.75" customHeight="1" x14ac:dyDescent="0.3"/>
    <row r="324" ht="15.75" customHeight="1" x14ac:dyDescent="0.3"/>
    <row r="325" ht="15.75" customHeight="1" x14ac:dyDescent="0.3"/>
    <row r="326" ht="15.75" customHeight="1" x14ac:dyDescent="0.3"/>
    <row r="327" ht="15.75" customHeight="1" x14ac:dyDescent="0.3"/>
    <row r="328" ht="15.75" customHeight="1" x14ac:dyDescent="0.3"/>
    <row r="329" ht="15.75" customHeight="1" x14ac:dyDescent="0.3"/>
    <row r="330" ht="15.75" customHeight="1" x14ac:dyDescent="0.3"/>
    <row r="331" ht="15.75" customHeight="1" x14ac:dyDescent="0.3"/>
    <row r="332" ht="15.75" customHeight="1" x14ac:dyDescent="0.3"/>
    <row r="333" ht="15.75" customHeight="1" x14ac:dyDescent="0.3"/>
    <row r="334" ht="15.75" customHeight="1" x14ac:dyDescent="0.3"/>
    <row r="335" ht="15.75" customHeight="1" x14ac:dyDescent="0.3"/>
    <row r="336" ht="15.75" customHeight="1" x14ac:dyDescent="0.3"/>
    <row r="337" ht="15.75" customHeight="1" x14ac:dyDescent="0.3"/>
    <row r="338" ht="15.75" customHeight="1" x14ac:dyDescent="0.3"/>
    <row r="339" ht="15.75" customHeight="1" x14ac:dyDescent="0.3"/>
    <row r="340" ht="15.75" customHeight="1" x14ac:dyDescent="0.3"/>
    <row r="341" ht="15.75" customHeight="1" x14ac:dyDescent="0.3"/>
    <row r="342" ht="15.75" customHeight="1" x14ac:dyDescent="0.3"/>
    <row r="343" ht="15.75" customHeight="1" x14ac:dyDescent="0.3"/>
    <row r="344" ht="15.75" customHeight="1" x14ac:dyDescent="0.3"/>
    <row r="345" ht="15.75" customHeight="1" x14ac:dyDescent="0.3"/>
    <row r="346" ht="15.75" customHeight="1" x14ac:dyDescent="0.3"/>
    <row r="347" ht="15.75" customHeight="1" x14ac:dyDescent="0.3"/>
    <row r="348" ht="15.75" customHeight="1" x14ac:dyDescent="0.3"/>
    <row r="349" ht="15.75" customHeight="1" x14ac:dyDescent="0.3"/>
    <row r="350" ht="15.75" customHeight="1" x14ac:dyDescent="0.3"/>
    <row r="351" ht="15.75" customHeight="1" x14ac:dyDescent="0.3"/>
    <row r="352" ht="15.75" customHeight="1" x14ac:dyDescent="0.3"/>
    <row r="353" ht="15.75" customHeight="1" x14ac:dyDescent="0.3"/>
    <row r="354" ht="15.75" customHeight="1" x14ac:dyDescent="0.3"/>
    <row r="355" ht="15.75" customHeight="1" x14ac:dyDescent="0.3"/>
    <row r="356" ht="15.75" customHeight="1" x14ac:dyDescent="0.3"/>
    <row r="357" ht="15.75" customHeight="1" x14ac:dyDescent="0.3"/>
    <row r="358" ht="15.75" customHeight="1" x14ac:dyDescent="0.3"/>
    <row r="359" ht="15.75" customHeight="1" x14ac:dyDescent="0.3"/>
    <row r="360" ht="15.75" customHeight="1" x14ac:dyDescent="0.3"/>
    <row r="361" ht="15.75" customHeight="1" x14ac:dyDescent="0.3"/>
    <row r="362" ht="15.75" customHeight="1" x14ac:dyDescent="0.3"/>
    <row r="363" ht="15.75" customHeight="1" x14ac:dyDescent="0.3"/>
    <row r="364" ht="15.75" customHeight="1" x14ac:dyDescent="0.3"/>
    <row r="365" ht="15.75" customHeight="1" x14ac:dyDescent="0.3"/>
    <row r="366" ht="15.75" customHeight="1" x14ac:dyDescent="0.3"/>
    <row r="367" ht="15.75" customHeight="1" x14ac:dyDescent="0.3"/>
    <row r="368" ht="15.75" customHeight="1" x14ac:dyDescent="0.3"/>
    <row r="369" ht="15.75" customHeight="1" x14ac:dyDescent="0.3"/>
    <row r="370" ht="15.75" customHeight="1" x14ac:dyDescent="0.3"/>
    <row r="371" ht="15.75" customHeight="1" x14ac:dyDescent="0.3"/>
    <row r="372" ht="15.75" customHeight="1" x14ac:dyDescent="0.3"/>
    <row r="373" ht="15.75" customHeight="1" x14ac:dyDescent="0.3"/>
    <row r="374" ht="15.75" customHeight="1" x14ac:dyDescent="0.3"/>
    <row r="375" ht="15.75" customHeight="1" x14ac:dyDescent="0.3"/>
    <row r="376" ht="15.75" customHeight="1" x14ac:dyDescent="0.3"/>
    <row r="377" ht="15.75" customHeight="1" x14ac:dyDescent="0.3"/>
    <row r="378" ht="15.75" customHeight="1" x14ac:dyDescent="0.3"/>
    <row r="379" ht="15.75" customHeight="1" x14ac:dyDescent="0.3"/>
    <row r="380" ht="15.75" customHeight="1" x14ac:dyDescent="0.3"/>
    <row r="381" ht="15.75" customHeight="1" x14ac:dyDescent="0.3"/>
    <row r="382" ht="15.75" customHeight="1" x14ac:dyDescent="0.3"/>
    <row r="383" ht="15.75" customHeight="1" x14ac:dyDescent="0.3"/>
    <row r="384" ht="15.75" customHeight="1" x14ac:dyDescent="0.3"/>
    <row r="385" ht="15.75" customHeight="1" x14ac:dyDescent="0.3"/>
    <row r="386" ht="15.75" customHeight="1" x14ac:dyDescent="0.3"/>
    <row r="387" ht="15.75" customHeight="1" x14ac:dyDescent="0.3"/>
    <row r="388" ht="15.75" customHeight="1" x14ac:dyDescent="0.3"/>
    <row r="389" ht="15.75" customHeight="1" x14ac:dyDescent="0.3"/>
    <row r="390" ht="15.75" customHeight="1" x14ac:dyDescent="0.3"/>
    <row r="391" ht="15.75" customHeight="1" x14ac:dyDescent="0.3"/>
    <row r="392" ht="15.75" customHeight="1" x14ac:dyDescent="0.3"/>
    <row r="393" ht="15.75" customHeight="1" x14ac:dyDescent="0.3"/>
    <row r="394" ht="15.75" customHeight="1" x14ac:dyDescent="0.3"/>
    <row r="395" ht="15.75" customHeight="1" x14ac:dyDescent="0.3"/>
    <row r="396" ht="15.75" customHeight="1" x14ac:dyDescent="0.3"/>
    <row r="397" ht="15.75" customHeight="1" x14ac:dyDescent="0.3"/>
    <row r="398" ht="15.75" customHeight="1" x14ac:dyDescent="0.3"/>
    <row r="399" ht="15.75" customHeight="1" x14ac:dyDescent="0.3"/>
    <row r="400" ht="15.75" customHeight="1" x14ac:dyDescent="0.3"/>
    <row r="401" ht="15.75" customHeight="1" x14ac:dyDescent="0.3"/>
    <row r="402" ht="15.75" customHeight="1" x14ac:dyDescent="0.3"/>
    <row r="403" ht="15.75" customHeight="1" x14ac:dyDescent="0.3"/>
    <row r="404" ht="15.75" customHeight="1" x14ac:dyDescent="0.3"/>
    <row r="405" ht="15.75" customHeight="1" x14ac:dyDescent="0.3"/>
    <row r="406" ht="15.75" customHeight="1" x14ac:dyDescent="0.3"/>
    <row r="407" ht="15.75" customHeight="1" x14ac:dyDescent="0.3"/>
    <row r="408" ht="15.75" customHeight="1" x14ac:dyDescent="0.3"/>
    <row r="409" ht="15.75" customHeight="1" x14ac:dyDescent="0.3"/>
    <row r="410" ht="15.75" customHeight="1" x14ac:dyDescent="0.3"/>
    <row r="411" ht="15.75" customHeight="1" x14ac:dyDescent="0.3"/>
    <row r="412" ht="15.75" customHeight="1" x14ac:dyDescent="0.3"/>
    <row r="413" ht="15.75" customHeight="1" x14ac:dyDescent="0.3"/>
    <row r="414" ht="15.75" customHeight="1" x14ac:dyDescent="0.3"/>
    <row r="415" ht="15.75" customHeight="1" x14ac:dyDescent="0.3"/>
    <row r="416" ht="15.75" customHeight="1" x14ac:dyDescent="0.3"/>
    <row r="417" ht="15.75" customHeight="1" x14ac:dyDescent="0.3"/>
    <row r="418" ht="15.75" customHeight="1" x14ac:dyDescent="0.3"/>
    <row r="419" ht="15.75" customHeight="1" x14ac:dyDescent="0.3"/>
    <row r="420" ht="15.75" customHeight="1" x14ac:dyDescent="0.3"/>
    <row r="421" ht="15.75" customHeight="1" x14ac:dyDescent="0.3"/>
    <row r="422" ht="15.75" customHeight="1" x14ac:dyDescent="0.3"/>
    <row r="423" ht="15.75" customHeight="1" x14ac:dyDescent="0.3"/>
    <row r="424" ht="15.75" customHeight="1" x14ac:dyDescent="0.3"/>
    <row r="425" ht="15.75" customHeight="1" x14ac:dyDescent="0.3"/>
    <row r="426" ht="15.75" customHeight="1" x14ac:dyDescent="0.3"/>
    <row r="427" ht="15.75" customHeight="1" x14ac:dyDescent="0.3"/>
    <row r="428" ht="15.75" customHeight="1" x14ac:dyDescent="0.3"/>
    <row r="429" ht="15.75" customHeight="1" x14ac:dyDescent="0.3"/>
    <row r="430" ht="15.75" customHeight="1" x14ac:dyDescent="0.3"/>
    <row r="431" ht="15.75" customHeight="1" x14ac:dyDescent="0.3"/>
    <row r="432" ht="15.75" customHeight="1" x14ac:dyDescent="0.3"/>
    <row r="433" ht="15.75" customHeight="1" x14ac:dyDescent="0.3"/>
    <row r="434" ht="15.75" customHeight="1" x14ac:dyDescent="0.3"/>
    <row r="435" ht="15.75" customHeight="1" x14ac:dyDescent="0.3"/>
    <row r="436" ht="15.75" customHeight="1" x14ac:dyDescent="0.3"/>
    <row r="437" ht="15.75" customHeight="1" x14ac:dyDescent="0.3"/>
    <row r="438" ht="15.75" customHeight="1" x14ac:dyDescent="0.3"/>
    <row r="439" ht="15.75" customHeight="1" x14ac:dyDescent="0.3"/>
    <row r="440" ht="15.75" customHeight="1" x14ac:dyDescent="0.3"/>
    <row r="441" ht="15.75" customHeight="1" x14ac:dyDescent="0.3"/>
    <row r="442" ht="15.75" customHeight="1" x14ac:dyDescent="0.3"/>
    <row r="443" ht="15.75" customHeight="1" x14ac:dyDescent="0.3"/>
    <row r="444" ht="15.75" customHeight="1" x14ac:dyDescent="0.3"/>
    <row r="445" ht="15.75" customHeight="1" x14ac:dyDescent="0.3"/>
    <row r="446" ht="15.75" customHeight="1" x14ac:dyDescent="0.3"/>
    <row r="447" ht="15.75" customHeight="1" x14ac:dyDescent="0.3"/>
    <row r="448" ht="15.75" customHeight="1" x14ac:dyDescent="0.3"/>
    <row r="449" ht="15.75" customHeight="1" x14ac:dyDescent="0.3"/>
    <row r="450" ht="15.75" customHeight="1" x14ac:dyDescent="0.3"/>
    <row r="451" ht="15.75" customHeight="1" x14ac:dyDescent="0.3"/>
    <row r="452" ht="15.75" customHeight="1" x14ac:dyDescent="0.3"/>
    <row r="453" ht="15.75" customHeight="1" x14ac:dyDescent="0.3"/>
    <row r="454" ht="15.75" customHeight="1" x14ac:dyDescent="0.3"/>
    <row r="455" ht="15.75" customHeight="1" x14ac:dyDescent="0.3"/>
    <row r="456" ht="15.75" customHeight="1" x14ac:dyDescent="0.3"/>
    <row r="457" ht="15.75" customHeight="1" x14ac:dyDescent="0.3"/>
    <row r="458" ht="15.75" customHeight="1" x14ac:dyDescent="0.3"/>
    <row r="459" ht="15.75" customHeight="1" x14ac:dyDescent="0.3"/>
    <row r="460" ht="15.75" customHeight="1" x14ac:dyDescent="0.3"/>
    <row r="461" ht="15.75" customHeight="1" x14ac:dyDescent="0.3"/>
    <row r="462" ht="15.75" customHeight="1" x14ac:dyDescent="0.3"/>
    <row r="463" ht="15.75" customHeight="1" x14ac:dyDescent="0.3"/>
    <row r="464" ht="15.75" customHeight="1" x14ac:dyDescent="0.3"/>
    <row r="465" ht="15.75" customHeight="1" x14ac:dyDescent="0.3"/>
    <row r="466" ht="15.75" customHeight="1" x14ac:dyDescent="0.3"/>
    <row r="467" ht="15.75" customHeight="1" x14ac:dyDescent="0.3"/>
    <row r="468" ht="15.75" customHeight="1" x14ac:dyDescent="0.3"/>
    <row r="469" ht="15.75" customHeight="1" x14ac:dyDescent="0.3"/>
    <row r="470" ht="15.75" customHeight="1" x14ac:dyDescent="0.3"/>
    <row r="471" ht="15.75" customHeight="1" x14ac:dyDescent="0.3"/>
    <row r="472" ht="15.75" customHeight="1" x14ac:dyDescent="0.3"/>
    <row r="473" ht="15.75" customHeight="1" x14ac:dyDescent="0.3"/>
    <row r="474" ht="15.75" customHeight="1" x14ac:dyDescent="0.3"/>
    <row r="475" ht="15.75" customHeight="1" x14ac:dyDescent="0.3"/>
    <row r="476" ht="15.75" customHeight="1" x14ac:dyDescent="0.3"/>
    <row r="477" ht="15.75" customHeight="1" x14ac:dyDescent="0.3"/>
    <row r="478" ht="15.75" customHeight="1" x14ac:dyDescent="0.3"/>
    <row r="479" ht="15.75" customHeight="1" x14ac:dyDescent="0.3"/>
    <row r="480" ht="15.75" customHeight="1" x14ac:dyDescent="0.3"/>
    <row r="481" ht="15.75" customHeight="1" x14ac:dyDescent="0.3"/>
    <row r="482" ht="15.75" customHeight="1" x14ac:dyDescent="0.3"/>
    <row r="483" ht="15.75" customHeight="1" x14ac:dyDescent="0.3"/>
    <row r="484" ht="15.75" customHeight="1" x14ac:dyDescent="0.3"/>
    <row r="485" ht="15.75" customHeight="1" x14ac:dyDescent="0.3"/>
    <row r="486" ht="15.75" customHeight="1" x14ac:dyDescent="0.3"/>
    <row r="487" ht="15.75" customHeight="1" x14ac:dyDescent="0.3"/>
    <row r="488" ht="15.75" customHeight="1" x14ac:dyDescent="0.3"/>
    <row r="489" ht="15.75" customHeight="1" x14ac:dyDescent="0.3"/>
    <row r="490" ht="15.75" customHeight="1" x14ac:dyDescent="0.3"/>
    <row r="491" ht="15.75" customHeight="1" x14ac:dyDescent="0.3"/>
    <row r="492" ht="15.75" customHeight="1" x14ac:dyDescent="0.3"/>
    <row r="493" ht="15.75" customHeight="1" x14ac:dyDescent="0.3"/>
    <row r="494" ht="15.75" customHeight="1" x14ac:dyDescent="0.3"/>
    <row r="495" ht="15.75" customHeight="1" x14ac:dyDescent="0.3"/>
    <row r="496" ht="15.75" customHeight="1" x14ac:dyDescent="0.3"/>
    <row r="497" ht="15.75" customHeight="1" x14ac:dyDescent="0.3"/>
    <row r="498" ht="15.75" customHeight="1" x14ac:dyDescent="0.3"/>
    <row r="499" ht="15.75" customHeight="1" x14ac:dyDescent="0.3"/>
    <row r="500" ht="15.75" customHeight="1" x14ac:dyDescent="0.3"/>
    <row r="501" ht="15.75" customHeight="1" x14ac:dyDescent="0.3"/>
    <row r="502" ht="15.75" customHeight="1" x14ac:dyDescent="0.3"/>
    <row r="503" ht="15.75" customHeight="1" x14ac:dyDescent="0.3"/>
    <row r="504" ht="15.75" customHeight="1" x14ac:dyDescent="0.3"/>
    <row r="505" ht="15.75" customHeight="1" x14ac:dyDescent="0.3"/>
    <row r="506" ht="15.75" customHeight="1" x14ac:dyDescent="0.3"/>
    <row r="507" ht="15.75" customHeight="1" x14ac:dyDescent="0.3"/>
    <row r="508" ht="15.75" customHeight="1" x14ac:dyDescent="0.3"/>
    <row r="509" ht="15.75" customHeight="1" x14ac:dyDescent="0.3"/>
    <row r="510" ht="15.75" customHeight="1" x14ac:dyDescent="0.3"/>
    <row r="511" ht="15.75" customHeight="1" x14ac:dyDescent="0.3"/>
    <row r="512" ht="15.75" customHeight="1" x14ac:dyDescent="0.3"/>
    <row r="513" ht="15.75" customHeight="1" x14ac:dyDescent="0.3"/>
    <row r="514" ht="15.75" customHeight="1" x14ac:dyDescent="0.3"/>
    <row r="515" ht="15.75" customHeight="1" x14ac:dyDescent="0.3"/>
    <row r="516" ht="15.75" customHeight="1" x14ac:dyDescent="0.3"/>
    <row r="517" ht="15.75" customHeight="1" x14ac:dyDescent="0.3"/>
    <row r="518" ht="15.75" customHeight="1" x14ac:dyDescent="0.3"/>
    <row r="519" ht="15.75" customHeight="1" x14ac:dyDescent="0.3"/>
    <row r="520" ht="15.75" customHeight="1" x14ac:dyDescent="0.3"/>
    <row r="521" ht="15.75" customHeight="1" x14ac:dyDescent="0.3"/>
    <row r="522" ht="15.75" customHeight="1" x14ac:dyDescent="0.3"/>
    <row r="523" ht="15.75" customHeight="1" x14ac:dyDescent="0.3"/>
    <row r="524" ht="15.75" customHeight="1" x14ac:dyDescent="0.3"/>
    <row r="525" ht="15.75" customHeight="1" x14ac:dyDescent="0.3"/>
    <row r="526" ht="15.75" customHeight="1" x14ac:dyDescent="0.3"/>
    <row r="527" ht="15.75" customHeight="1" x14ac:dyDescent="0.3"/>
    <row r="528" ht="15.75" customHeight="1" x14ac:dyDescent="0.3"/>
    <row r="529" ht="15.75" customHeight="1" x14ac:dyDescent="0.3"/>
    <row r="530" ht="15.75" customHeight="1" x14ac:dyDescent="0.3"/>
    <row r="531" ht="15.75" customHeight="1" x14ac:dyDescent="0.3"/>
    <row r="532" ht="15.75" customHeight="1" x14ac:dyDescent="0.3"/>
    <row r="533" ht="15.75" customHeight="1" x14ac:dyDescent="0.3"/>
    <row r="534" ht="15.75" customHeight="1" x14ac:dyDescent="0.3"/>
    <row r="535" ht="15.75" customHeight="1" x14ac:dyDescent="0.3"/>
    <row r="536" ht="15.75" customHeight="1" x14ac:dyDescent="0.3"/>
    <row r="537" ht="15.75" customHeight="1" x14ac:dyDescent="0.3"/>
    <row r="538" ht="15.75" customHeight="1" x14ac:dyDescent="0.3"/>
    <row r="539" ht="15.75" customHeight="1" x14ac:dyDescent="0.3"/>
    <row r="540" ht="15.75" customHeight="1" x14ac:dyDescent="0.3"/>
    <row r="541" ht="15.75" customHeight="1" x14ac:dyDescent="0.3"/>
    <row r="542" ht="15.75" customHeight="1" x14ac:dyDescent="0.3"/>
    <row r="543" ht="15.75" customHeight="1" x14ac:dyDescent="0.3"/>
    <row r="544" ht="15.75" customHeight="1" x14ac:dyDescent="0.3"/>
    <row r="545" ht="15.75" customHeight="1" x14ac:dyDescent="0.3"/>
    <row r="546" ht="15.75" customHeight="1" x14ac:dyDescent="0.3"/>
    <row r="547" ht="15.75" customHeight="1" x14ac:dyDescent="0.3"/>
    <row r="548" ht="15.75" customHeight="1" x14ac:dyDescent="0.3"/>
    <row r="549" ht="15.75" customHeight="1" x14ac:dyDescent="0.3"/>
    <row r="550" ht="15.75" customHeight="1" x14ac:dyDescent="0.3"/>
    <row r="551" ht="15.75" customHeight="1" x14ac:dyDescent="0.3"/>
    <row r="552" ht="15.75" customHeight="1" x14ac:dyDescent="0.3"/>
    <row r="553" ht="15.75" customHeight="1" x14ac:dyDescent="0.3"/>
    <row r="554" ht="15.75" customHeight="1" x14ac:dyDescent="0.3"/>
    <row r="555" ht="15.75" customHeight="1" x14ac:dyDescent="0.3"/>
    <row r="556" ht="15.75" customHeight="1" x14ac:dyDescent="0.3"/>
    <row r="557" ht="15.75" customHeight="1" x14ac:dyDescent="0.3"/>
    <row r="558" ht="15.75" customHeight="1" x14ac:dyDescent="0.3"/>
    <row r="559" ht="15.75" customHeight="1" x14ac:dyDescent="0.3"/>
    <row r="560" ht="15.75" customHeight="1" x14ac:dyDescent="0.3"/>
    <row r="561" ht="15.75" customHeight="1" x14ac:dyDescent="0.3"/>
    <row r="562" ht="15.75" customHeight="1" x14ac:dyDescent="0.3"/>
    <row r="563" ht="15.75" customHeight="1" x14ac:dyDescent="0.3"/>
    <row r="564" ht="15.75" customHeight="1" x14ac:dyDescent="0.3"/>
    <row r="565" ht="15.75" customHeight="1" x14ac:dyDescent="0.3"/>
    <row r="566" ht="15.75" customHeight="1" x14ac:dyDescent="0.3"/>
    <row r="567" ht="15.75" customHeight="1" x14ac:dyDescent="0.3"/>
    <row r="568" ht="15.75" customHeight="1" x14ac:dyDescent="0.3"/>
    <row r="569" ht="15.75" customHeight="1" x14ac:dyDescent="0.3"/>
    <row r="570" ht="15.75" customHeight="1" x14ac:dyDescent="0.3"/>
    <row r="571" ht="15.75" customHeight="1" x14ac:dyDescent="0.3"/>
    <row r="572" ht="15.75" customHeight="1" x14ac:dyDescent="0.3"/>
    <row r="573" ht="15.75" customHeight="1" x14ac:dyDescent="0.3"/>
    <row r="574" ht="15.75" customHeight="1" x14ac:dyDescent="0.3"/>
    <row r="575" ht="15.75" customHeight="1" x14ac:dyDescent="0.3"/>
    <row r="576" ht="15.75" customHeight="1" x14ac:dyDescent="0.3"/>
    <row r="577" ht="15.75" customHeight="1" x14ac:dyDescent="0.3"/>
    <row r="578" ht="15.75" customHeight="1" x14ac:dyDescent="0.3"/>
    <row r="579" ht="15.75" customHeight="1" x14ac:dyDescent="0.3"/>
    <row r="580" ht="15.75" customHeight="1" x14ac:dyDescent="0.3"/>
    <row r="581" ht="15.75" customHeight="1" x14ac:dyDescent="0.3"/>
    <row r="582" ht="15.75" customHeight="1" x14ac:dyDescent="0.3"/>
    <row r="583" ht="15.75" customHeight="1" x14ac:dyDescent="0.3"/>
    <row r="584" ht="15.75" customHeight="1" x14ac:dyDescent="0.3"/>
    <row r="585" ht="15.75" customHeight="1" x14ac:dyDescent="0.3"/>
    <row r="586" ht="15.75" customHeight="1" x14ac:dyDescent="0.3"/>
    <row r="587" ht="15.75" customHeight="1" x14ac:dyDescent="0.3"/>
    <row r="588" ht="15.75" customHeight="1" x14ac:dyDescent="0.3"/>
    <row r="589" ht="15.75" customHeight="1" x14ac:dyDescent="0.3"/>
    <row r="590" ht="15.75" customHeight="1" x14ac:dyDescent="0.3"/>
    <row r="591" ht="15.75" customHeight="1" x14ac:dyDescent="0.3"/>
    <row r="592" ht="15.75" customHeight="1" x14ac:dyDescent="0.3"/>
    <row r="593" ht="15.75" customHeight="1" x14ac:dyDescent="0.3"/>
    <row r="594" ht="15.75" customHeight="1" x14ac:dyDescent="0.3"/>
    <row r="595" ht="15.75" customHeight="1" x14ac:dyDescent="0.3"/>
    <row r="596" ht="15.75" customHeight="1" x14ac:dyDescent="0.3"/>
    <row r="597" ht="15.75" customHeight="1" x14ac:dyDescent="0.3"/>
    <row r="598" ht="15.75" customHeight="1" x14ac:dyDescent="0.3"/>
    <row r="599" ht="15.75" customHeight="1" x14ac:dyDescent="0.3"/>
    <row r="600" ht="15.75" customHeight="1" x14ac:dyDescent="0.3"/>
    <row r="601" ht="15.75" customHeight="1" x14ac:dyDescent="0.3"/>
    <row r="602" ht="15.75" customHeight="1" x14ac:dyDescent="0.3"/>
    <row r="603" ht="15.75" customHeight="1" x14ac:dyDescent="0.3"/>
    <row r="604" ht="15.75" customHeight="1" x14ac:dyDescent="0.3"/>
    <row r="605" ht="15.75" customHeight="1" x14ac:dyDescent="0.3"/>
    <row r="606" ht="15.75" customHeight="1" x14ac:dyDescent="0.3"/>
    <row r="607" ht="15.75" customHeight="1" x14ac:dyDescent="0.3"/>
    <row r="608" ht="15.75" customHeight="1" x14ac:dyDescent="0.3"/>
    <row r="609" ht="15.75" customHeight="1" x14ac:dyDescent="0.3"/>
    <row r="610" ht="15.75" customHeight="1" x14ac:dyDescent="0.3"/>
    <row r="611" ht="15.75" customHeight="1" x14ac:dyDescent="0.3"/>
    <row r="612" ht="15.75" customHeight="1" x14ac:dyDescent="0.3"/>
    <row r="613" ht="15.75" customHeight="1" x14ac:dyDescent="0.3"/>
    <row r="614" ht="15.75" customHeight="1" x14ac:dyDescent="0.3"/>
    <row r="615" ht="15.75" customHeight="1" x14ac:dyDescent="0.3"/>
    <row r="616" ht="15.75" customHeight="1" x14ac:dyDescent="0.3"/>
    <row r="617" ht="15.75" customHeight="1" x14ac:dyDescent="0.3"/>
    <row r="618" ht="15.75" customHeight="1" x14ac:dyDescent="0.3"/>
    <row r="619" ht="15.75" customHeight="1" x14ac:dyDescent="0.3"/>
    <row r="620" ht="15.75" customHeight="1" x14ac:dyDescent="0.3"/>
    <row r="621" ht="15.75" customHeight="1" x14ac:dyDescent="0.3"/>
    <row r="622" ht="15.75" customHeight="1" x14ac:dyDescent="0.3"/>
    <row r="623" ht="15.75" customHeight="1" x14ac:dyDescent="0.3"/>
    <row r="624" ht="15.75" customHeight="1" x14ac:dyDescent="0.3"/>
    <row r="625" ht="15.75" customHeight="1" x14ac:dyDescent="0.3"/>
    <row r="626" ht="15.75" customHeight="1" x14ac:dyDescent="0.3"/>
    <row r="627" ht="15.75" customHeight="1" x14ac:dyDescent="0.3"/>
    <row r="628" ht="15.75" customHeight="1" x14ac:dyDescent="0.3"/>
    <row r="629" ht="15.75" customHeight="1" x14ac:dyDescent="0.3"/>
    <row r="630" ht="15.75" customHeight="1" x14ac:dyDescent="0.3"/>
    <row r="631" ht="15.75" customHeight="1" x14ac:dyDescent="0.3"/>
    <row r="632" ht="15.75" customHeight="1" x14ac:dyDescent="0.3"/>
    <row r="633" ht="15.75" customHeight="1" x14ac:dyDescent="0.3"/>
    <row r="634" ht="15.75" customHeight="1" x14ac:dyDescent="0.3"/>
    <row r="635" ht="15.75" customHeight="1" x14ac:dyDescent="0.3"/>
    <row r="636" ht="15.75" customHeight="1" x14ac:dyDescent="0.3"/>
    <row r="637" ht="15.75" customHeight="1" x14ac:dyDescent="0.3"/>
    <row r="638" ht="15.75" customHeight="1" x14ac:dyDescent="0.3"/>
    <row r="639" ht="15.75" customHeight="1" x14ac:dyDescent="0.3"/>
    <row r="640" ht="15.75" customHeight="1" x14ac:dyDescent="0.3"/>
    <row r="641" ht="15.75" customHeight="1" x14ac:dyDescent="0.3"/>
    <row r="642" ht="15.75" customHeight="1" x14ac:dyDescent="0.3"/>
    <row r="643" ht="15.75" customHeight="1" x14ac:dyDescent="0.3"/>
    <row r="644" ht="15.75" customHeight="1" x14ac:dyDescent="0.3"/>
    <row r="645" ht="15.75" customHeight="1" x14ac:dyDescent="0.3"/>
    <row r="646" ht="15.75" customHeight="1" x14ac:dyDescent="0.3"/>
    <row r="647" ht="15.75" customHeight="1" x14ac:dyDescent="0.3"/>
    <row r="648" ht="15.75" customHeight="1" x14ac:dyDescent="0.3"/>
    <row r="649" ht="15.75" customHeight="1" x14ac:dyDescent="0.3"/>
    <row r="650" ht="15.75" customHeight="1" x14ac:dyDescent="0.3"/>
    <row r="651" ht="15.75" customHeight="1" x14ac:dyDescent="0.3"/>
    <row r="652" ht="15.75" customHeight="1" x14ac:dyDescent="0.3"/>
    <row r="653" ht="15.75" customHeight="1" x14ac:dyDescent="0.3"/>
    <row r="654" ht="15.75" customHeight="1" x14ac:dyDescent="0.3"/>
    <row r="655" ht="15.75" customHeight="1" x14ac:dyDescent="0.3"/>
    <row r="656" ht="15.75" customHeight="1" x14ac:dyDescent="0.3"/>
    <row r="657" ht="15.75" customHeight="1" x14ac:dyDescent="0.3"/>
    <row r="658" ht="15.75" customHeight="1" x14ac:dyDescent="0.3"/>
    <row r="659" ht="15.75" customHeight="1" x14ac:dyDescent="0.3"/>
    <row r="660" ht="15.75" customHeight="1" x14ac:dyDescent="0.3"/>
    <row r="661" ht="15.75" customHeight="1" x14ac:dyDescent="0.3"/>
    <row r="662" ht="15.75" customHeight="1" x14ac:dyDescent="0.3"/>
    <row r="663" ht="15.75" customHeight="1" x14ac:dyDescent="0.3"/>
    <row r="664" ht="15.75" customHeight="1" x14ac:dyDescent="0.3"/>
    <row r="665" ht="15.75" customHeight="1" x14ac:dyDescent="0.3"/>
    <row r="666" ht="15.75" customHeight="1" x14ac:dyDescent="0.3"/>
    <row r="667" ht="15.75" customHeight="1" x14ac:dyDescent="0.3"/>
    <row r="668" ht="15.75" customHeight="1" x14ac:dyDescent="0.3"/>
    <row r="669" ht="15.75" customHeight="1" x14ac:dyDescent="0.3"/>
    <row r="670" ht="15.75" customHeight="1" x14ac:dyDescent="0.3"/>
    <row r="671" ht="15.75" customHeight="1" x14ac:dyDescent="0.3"/>
    <row r="672" ht="15.75" customHeight="1" x14ac:dyDescent="0.3"/>
    <row r="673" ht="15.75" customHeight="1" x14ac:dyDescent="0.3"/>
    <row r="674" ht="15.75" customHeight="1" x14ac:dyDescent="0.3"/>
    <row r="675" ht="15.75" customHeight="1" x14ac:dyDescent="0.3"/>
    <row r="676" ht="15.75" customHeight="1" x14ac:dyDescent="0.3"/>
    <row r="677" ht="15.75" customHeight="1" x14ac:dyDescent="0.3"/>
    <row r="678" ht="15.75" customHeight="1" x14ac:dyDescent="0.3"/>
    <row r="679" ht="15.75" customHeight="1" x14ac:dyDescent="0.3"/>
    <row r="680" ht="15.75" customHeight="1" x14ac:dyDescent="0.3"/>
    <row r="681" ht="15.75" customHeight="1" x14ac:dyDescent="0.3"/>
    <row r="682" ht="15.75" customHeight="1" x14ac:dyDescent="0.3"/>
    <row r="683" ht="15.75" customHeight="1" x14ac:dyDescent="0.3"/>
    <row r="684" ht="15.75" customHeight="1" x14ac:dyDescent="0.3"/>
    <row r="685" ht="15.75" customHeight="1" x14ac:dyDescent="0.3"/>
    <row r="686" ht="15.75" customHeight="1" x14ac:dyDescent="0.3"/>
    <row r="687" ht="15.75" customHeight="1" x14ac:dyDescent="0.3"/>
    <row r="688" ht="15.75" customHeight="1" x14ac:dyDescent="0.3"/>
    <row r="689" ht="15.75" customHeight="1" x14ac:dyDescent="0.3"/>
    <row r="690" ht="15.75" customHeight="1" x14ac:dyDescent="0.3"/>
    <row r="691" ht="15.75" customHeight="1" x14ac:dyDescent="0.3"/>
    <row r="692" ht="15.75" customHeight="1" x14ac:dyDescent="0.3"/>
    <row r="693" ht="15.75" customHeight="1" x14ac:dyDescent="0.3"/>
    <row r="694" ht="15.75" customHeight="1" x14ac:dyDescent="0.3"/>
    <row r="695" ht="15.75" customHeight="1" x14ac:dyDescent="0.3"/>
    <row r="696" ht="15.75" customHeight="1" x14ac:dyDescent="0.3"/>
    <row r="697" ht="15.75" customHeight="1" x14ac:dyDescent="0.3"/>
    <row r="698" ht="15.75" customHeight="1" x14ac:dyDescent="0.3"/>
    <row r="699" ht="15.75" customHeight="1" x14ac:dyDescent="0.3"/>
    <row r="700" ht="15.75" customHeight="1" x14ac:dyDescent="0.3"/>
    <row r="701" ht="15.75" customHeight="1" x14ac:dyDescent="0.3"/>
    <row r="702" ht="15.75" customHeight="1" x14ac:dyDescent="0.3"/>
    <row r="703" ht="15.75" customHeight="1" x14ac:dyDescent="0.3"/>
    <row r="704" ht="15.75" customHeight="1" x14ac:dyDescent="0.3"/>
    <row r="705" ht="15.75" customHeight="1" x14ac:dyDescent="0.3"/>
    <row r="706" ht="15.75" customHeight="1" x14ac:dyDescent="0.3"/>
    <row r="707" ht="15.75" customHeight="1" x14ac:dyDescent="0.3"/>
    <row r="708" ht="15.75" customHeight="1" x14ac:dyDescent="0.3"/>
    <row r="709" ht="15.75" customHeight="1" x14ac:dyDescent="0.3"/>
    <row r="710" ht="15.75" customHeight="1" x14ac:dyDescent="0.3"/>
    <row r="711" ht="15.75" customHeight="1" x14ac:dyDescent="0.3"/>
    <row r="712" ht="15.75" customHeight="1" x14ac:dyDescent="0.3"/>
    <row r="713" ht="15.75" customHeight="1" x14ac:dyDescent="0.3"/>
    <row r="714" ht="15.75" customHeight="1" x14ac:dyDescent="0.3"/>
    <row r="715" ht="15.75" customHeight="1" x14ac:dyDescent="0.3"/>
    <row r="716" ht="15.75" customHeight="1" x14ac:dyDescent="0.3"/>
    <row r="717" ht="15.75" customHeight="1" x14ac:dyDescent="0.3"/>
    <row r="718" ht="15.75" customHeight="1" x14ac:dyDescent="0.3"/>
    <row r="719" ht="15.75" customHeight="1" x14ac:dyDescent="0.3"/>
    <row r="720" ht="15.75" customHeight="1" x14ac:dyDescent="0.3"/>
    <row r="721" ht="15.75" customHeight="1" x14ac:dyDescent="0.3"/>
    <row r="722" ht="15.75" customHeight="1" x14ac:dyDescent="0.3"/>
    <row r="723" ht="15.75" customHeight="1" x14ac:dyDescent="0.3"/>
    <row r="724" ht="15.75" customHeight="1" x14ac:dyDescent="0.3"/>
    <row r="725" ht="15.75" customHeight="1" x14ac:dyDescent="0.3"/>
    <row r="726" ht="15.75" customHeight="1" x14ac:dyDescent="0.3"/>
    <row r="727" ht="15.75" customHeight="1" x14ac:dyDescent="0.3"/>
    <row r="728" ht="15.75" customHeight="1" x14ac:dyDescent="0.3"/>
    <row r="729" ht="15.75" customHeight="1" x14ac:dyDescent="0.3"/>
    <row r="730" ht="15.75" customHeight="1" x14ac:dyDescent="0.3"/>
    <row r="731" ht="15.75" customHeight="1" x14ac:dyDescent="0.3"/>
    <row r="732" ht="15.75" customHeight="1" x14ac:dyDescent="0.3"/>
    <row r="733" ht="15.75" customHeight="1" x14ac:dyDescent="0.3"/>
    <row r="734" ht="15.75" customHeight="1" x14ac:dyDescent="0.3"/>
    <row r="735" ht="15.75" customHeight="1" x14ac:dyDescent="0.3"/>
    <row r="736" ht="15.75" customHeight="1" x14ac:dyDescent="0.3"/>
    <row r="737" ht="15.75" customHeight="1" x14ac:dyDescent="0.3"/>
    <row r="738" ht="15.75" customHeight="1" x14ac:dyDescent="0.3"/>
    <row r="739" ht="15.75" customHeight="1" x14ac:dyDescent="0.3"/>
    <row r="740" ht="15.75" customHeight="1" x14ac:dyDescent="0.3"/>
    <row r="741" ht="15.75" customHeight="1" x14ac:dyDescent="0.3"/>
    <row r="742" ht="15.75" customHeight="1" x14ac:dyDescent="0.3"/>
    <row r="743" ht="15.75" customHeight="1" x14ac:dyDescent="0.3"/>
    <row r="744" ht="15.75" customHeight="1" x14ac:dyDescent="0.3"/>
    <row r="745" ht="15.75" customHeight="1" x14ac:dyDescent="0.3"/>
    <row r="746" ht="15.75" customHeight="1" x14ac:dyDescent="0.3"/>
    <row r="747" ht="15.75" customHeight="1" x14ac:dyDescent="0.3"/>
    <row r="748" ht="15.75" customHeight="1" x14ac:dyDescent="0.3"/>
    <row r="749" ht="15.75" customHeight="1" x14ac:dyDescent="0.3"/>
    <row r="750" ht="15.75" customHeight="1" x14ac:dyDescent="0.3"/>
    <row r="751" ht="15.75" customHeight="1" x14ac:dyDescent="0.3"/>
    <row r="752" ht="15.75" customHeight="1" x14ac:dyDescent="0.3"/>
    <row r="753" ht="15.75" customHeight="1" x14ac:dyDescent="0.3"/>
    <row r="754" ht="15.75" customHeight="1" x14ac:dyDescent="0.3"/>
    <row r="755" ht="15.75" customHeight="1" x14ac:dyDescent="0.3"/>
    <row r="756" ht="15.75" customHeight="1" x14ac:dyDescent="0.3"/>
    <row r="757" ht="15.75" customHeight="1" x14ac:dyDescent="0.3"/>
    <row r="758" ht="15.75" customHeight="1" x14ac:dyDescent="0.3"/>
    <row r="759" ht="15.75" customHeight="1" x14ac:dyDescent="0.3"/>
    <row r="760" ht="15.75" customHeight="1" x14ac:dyDescent="0.3"/>
    <row r="761" ht="15.75" customHeight="1" x14ac:dyDescent="0.3"/>
    <row r="762" ht="15.75" customHeight="1" x14ac:dyDescent="0.3"/>
    <row r="763" ht="15.75" customHeight="1" x14ac:dyDescent="0.3"/>
    <row r="764" ht="15.75" customHeight="1" x14ac:dyDescent="0.3"/>
    <row r="765" ht="15.75" customHeight="1" x14ac:dyDescent="0.3"/>
    <row r="766" ht="15.75" customHeight="1" x14ac:dyDescent="0.3"/>
    <row r="767" ht="15.75" customHeight="1" x14ac:dyDescent="0.3"/>
    <row r="768" ht="15.75" customHeight="1" x14ac:dyDescent="0.3"/>
    <row r="769" ht="15.75" customHeight="1" x14ac:dyDescent="0.3"/>
    <row r="770" ht="15.75" customHeight="1" x14ac:dyDescent="0.3"/>
    <row r="771" ht="15.75" customHeight="1" x14ac:dyDescent="0.3"/>
    <row r="772" ht="15.75" customHeight="1" x14ac:dyDescent="0.3"/>
    <row r="773" ht="15.75" customHeight="1" x14ac:dyDescent="0.3"/>
    <row r="774" ht="15.75" customHeight="1" x14ac:dyDescent="0.3"/>
    <row r="775" ht="15.75" customHeight="1" x14ac:dyDescent="0.3"/>
    <row r="776" ht="15.75" customHeight="1" x14ac:dyDescent="0.3"/>
    <row r="777" ht="15.75" customHeight="1" x14ac:dyDescent="0.3"/>
    <row r="778" ht="15.75" customHeight="1" x14ac:dyDescent="0.3"/>
    <row r="779" ht="15.75" customHeight="1" x14ac:dyDescent="0.3"/>
    <row r="780" ht="15.75" customHeight="1" x14ac:dyDescent="0.3"/>
    <row r="781" ht="15.75" customHeight="1" x14ac:dyDescent="0.3"/>
    <row r="782" ht="15.75" customHeight="1" x14ac:dyDescent="0.3"/>
    <row r="783" ht="15.75" customHeight="1" x14ac:dyDescent="0.3"/>
    <row r="784" ht="15.75" customHeight="1" x14ac:dyDescent="0.3"/>
    <row r="785" ht="15.75" customHeight="1" x14ac:dyDescent="0.3"/>
    <row r="786" ht="15.75" customHeight="1" x14ac:dyDescent="0.3"/>
    <row r="787" ht="15.75" customHeight="1" x14ac:dyDescent="0.3"/>
    <row r="788" ht="15.75" customHeight="1" x14ac:dyDescent="0.3"/>
    <row r="789" ht="15.75" customHeight="1" x14ac:dyDescent="0.3"/>
    <row r="790" ht="15.75" customHeight="1" x14ac:dyDescent="0.3"/>
    <row r="791" ht="15.75" customHeight="1" x14ac:dyDescent="0.3"/>
    <row r="792" ht="15.75" customHeight="1" x14ac:dyDescent="0.3"/>
    <row r="793" ht="15.75" customHeight="1" x14ac:dyDescent="0.3"/>
    <row r="794" ht="15.75" customHeight="1" x14ac:dyDescent="0.3"/>
    <row r="795" ht="15.75" customHeight="1" x14ac:dyDescent="0.3"/>
    <row r="796" ht="15.75" customHeight="1" x14ac:dyDescent="0.3"/>
    <row r="797" ht="15.75" customHeight="1" x14ac:dyDescent="0.3"/>
    <row r="798" ht="15.75" customHeight="1" x14ac:dyDescent="0.3"/>
    <row r="799" ht="15.75" customHeight="1" x14ac:dyDescent="0.3"/>
    <row r="800" ht="15.75" customHeight="1" x14ac:dyDescent="0.3"/>
    <row r="801" ht="15.75" customHeight="1" x14ac:dyDescent="0.3"/>
    <row r="802" ht="15.75" customHeight="1" x14ac:dyDescent="0.3"/>
    <row r="803" ht="15.75" customHeight="1" x14ac:dyDescent="0.3"/>
    <row r="804" ht="15.75" customHeight="1" x14ac:dyDescent="0.3"/>
    <row r="805" ht="15.75" customHeight="1" x14ac:dyDescent="0.3"/>
    <row r="806" ht="15.75" customHeight="1" x14ac:dyDescent="0.3"/>
    <row r="807" ht="15.75" customHeight="1" x14ac:dyDescent="0.3"/>
    <row r="808" ht="15.75" customHeight="1" x14ac:dyDescent="0.3"/>
    <row r="809" ht="15.75" customHeight="1" x14ac:dyDescent="0.3"/>
    <row r="810" ht="15.75" customHeight="1" x14ac:dyDescent="0.3"/>
    <row r="811" ht="15.75" customHeight="1" x14ac:dyDescent="0.3"/>
    <row r="812" ht="15.75" customHeight="1" x14ac:dyDescent="0.3"/>
    <row r="813" ht="15.75" customHeight="1" x14ac:dyDescent="0.3"/>
    <row r="814" ht="15.75" customHeight="1" x14ac:dyDescent="0.3"/>
    <row r="815" ht="15.75" customHeight="1" x14ac:dyDescent="0.3"/>
    <row r="816" ht="15.75" customHeight="1" x14ac:dyDescent="0.3"/>
    <row r="817" ht="15.75" customHeight="1" x14ac:dyDescent="0.3"/>
    <row r="818" ht="15.75" customHeight="1" x14ac:dyDescent="0.3"/>
    <row r="819" ht="15.75" customHeight="1" x14ac:dyDescent="0.3"/>
    <row r="820" ht="15.75" customHeight="1" x14ac:dyDescent="0.3"/>
    <row r="821" ht="15.75" customHeight="1" x14ac:dyDescent="0.3"/>
    <row r="822" ht="15.75" customHeight="1" x14ac:dyDescent="0.3"/>
    <row r="823" ht="15.75" customHeight="1" x14ac:dyDescent="0.3"/>
    <row r="824" ht="15.75" customHeight="1" x14ac:dyDescent="0.3"/>
    <row r="825" ht="15.75" customHeight="1" x14ac:dyDescent="0.3"/>
    <row r="826" ht="15.75" customHeight="1" x14ac:dyDescent="0.3"/>
    <row r="827" ht="15.75" customHeight="1" x14ac:dyDescent="0.3"/>
    <row r="828" ht="15.75" customHeight="1" x14ac:dyDescent="0.3"/>
    <row r="829" ht="15.75" customHeight="1" x14ac:dyDescent="0.3"/>
    <row r="830" ht="15.75" customHeight="1" x14ac:dyDescent="0.3"/>
    <row r="831" ht="15.75" customHeight="1" x14ac:dyDescent="0.3"/>
    <row r="832" ht="15.75" customHeight="1" x14ac:dyDescent="0.3"/>
    <row r="833" ht="15.75" customHeight="1" x14ac:dyDescent="0.3"/>
    <row r="834" ht="15.75" customHeight="1" x14ac:dyDescent="0.3"/>
    <row r="835" ht="15.75" customHeight="1" x14ac:dyDescent="0.3"/>
    <row r="836" ht="15.75" customHeight="1" x14ac:dyDescent="0.3"/>
    <row r="837" ht="15.75" customHeight="1" x14ac:dyDescent="0.3"/>
    <row r="838" ht="15.75" customHeight="1" x14ac:dyDescent="0.3"/>
    <row r="839" ht="15.75" customHeight="1" x14ac:dyDescent="0.3"/>
    <row r="840" ht="15.75" customHeight="1" x14ac:dyDescent="0.3"/>
    <row r="841" ht="15.75" customHeight="1" x14ac:dyDescent="0.3"/>
    <row r="842" ht="15.75" customHeight="1" x14ac:dyDescent="0.3"/>
    <row r="843" ht="15.75" customHeight="1" x14ac:dyDescent="0.3"/>
    <row r="844" ht="15.75" customHeight="1" x14ac:dyDescent="0.3"/>
    <row r="845" ht="15.75" customHeight="1" x14ac:dyDescent="0.3"/>
    <row r="846" ht="15.75" customHeight="1" x14ac:dyDescent="0.3"/>
    <row r="847" ht="15.75" customHeight="1" x14ac:dyDescent="0.3"/>
    <row r="848" ht="15.75" customHeight="1" x14ac:dyDescent="0.3"/>
    <row r="849" ht="15.75" customHeight="1" x14ac:dyDescent="0.3"/>
    <row r="850" ht="15.75" customHeight="1" x14ac:dyDescent="0.3"/>
    <row r="851" ht="15.75" customHeight="1" x14ac:dyDescent="0.3"/>
    <row r="852" ht="15.75" customHeight="1" x14ac:dyDescent="0.3"/>
    <row r="853" ht="15.75" customHeight="1" x14ac:dyDescent="0.3"/>
    <row r="854" ht="15.75" customHeight="1" x14ac:dyDescent="0.3"/>
    <row r="855" ht="15.75" customHeight="1" x14ac:dyDescent="0.3"/>
    <row r="856" ht="15.75" customHeight="1" x14ac:dyDescent="0.3"/>
    <row r="857" ht="15.75" customHeight="1" x14ac:dyDescent="0.3"/>
    <row r="858" ht="15.75" customHeight="1" x14ac:dyDescent="0.3"/>
    <row r="859" ht="15.75" customHeight="1" x14ac:dyDescent="0.3"/>
    <row r="860" ht="15.75" customHeight="1" x14ac:dyDescent="0.3"/>
    <row r="861" ht="15.75" customHeight="1" x14ac:dyDescent="0.3"/>
    <row r="862" ht="15.75" customHeight="1" x14ac:dyDescent="0.3"/>
    <row r="863" ht="15.75" customHeight="1" x14ac:dyDescent="0.3"/>
    <row r="864" ht="15.75" customHeight="1" x14ac:dyDescent="0.3"/>
    <row r="865" ht="15.75" customHeight="1" x14ac:dyDescent="0.3"/>
    <row r="866" ht="15.75" customHeight="1" x14ac:dyDescent="0.3"/>
    <row r="867" ht="15.75" customHeight="1" x14ac:dyDescent="0.3"/>
    <row r="868" ht="15.75" customHeight="1" x14ac:dyDescent="0.3"/>
    <row r="869" ht="15.75" customHeight="1" x14ac:dyDescent="0.3"/>
    <row r="870" ht="15.75" customHeight="1" x14ac:dyDescent="0.3"/>
    <row r="871" ht="15.75" customHeight="1" x14ac:dyDescent="0.3"/>
    <row r="872" ht="15.75" customHeight="1" x14ac:dyDescent="0.3"/>
    <row r="873" ht="15.75" customHeight="1" x14ac:dyDescent="0.3"/>
    <row r="874" ht="15.75" customHeight="1" x14ac:dyDescent="0.3"/>
    <row r="875" ht="15.75" customHeight="1" x14ac:dyDescent="0.3"/>
    <row r="876" ht="15.75" customHeight="1" x14ac:dyDescent="0.3"/>
    <row r="877" ht="15.75" customHeight="1" x14ac:dyDescent="0.3"/>
    <row r="878" ht="15.75" customHeight="1" x14ac:dyDescent="0.3"/>
    <row r="879" ht="15.75" customHeight="1" x14ac:dyDescent="0.3"/>
    <row r="880" ht="15.75" customHeight="1" x14ac:dyDescent="0.3"/>
    <row r="881" ht="15.75" customHeight="1" x14ac:dyDescent="0.3"/>
    <row r="882" ht="15.75" customHeight="1" x14ac:dyDescent="0.3"/>
    <row r="883" ht="15.75" customHeight="1" x14ac:dyDescent="0.3"/>
    <row r="884" ht="15.75" customHeight="1" x14ac:dyDescent="0.3"/>
    <row r="885" ht="15.75" customHeight="1" x14ac:dyDescent="0.3"/>
    <row r="886" ht="15.75" customHeight="1" x14ac:dyDescent="0.3"/>
    <row r="887" ht="15.75" customHeight="1" x14ac:dyDescent="0.3"/>
    <row r="888" ht="15.75" customHeight="1" x14ac:dyDescent="0.3"/>
    <row r="889" ht="15.75" customHeight="1" x14ac:dyDescent="0.3"/>
    <row r="890" ht="15.75" customHeight="1" x14ac:dyDescent="0.3"/>
    <row r="891" ht="15.75" customHeight="1" x14ac:dyDescent="0.3"/>
    <row r="892" ht="15.75" customHeight="1" x14ac:dyDescent="0.3"/>
    <row r="893" ht="15.75" customHeight="1" x14ac:dyDescent="0.3"/>
    <row r="894" ht="15.75" customHeight="1" x14ac:dyDescent="0.3"/>
    <row r="895" ht="15.75" customHeight="1" x14ac:dyDescent="0.3"/>
    <row r="896" ht="15.75" customHeight="1" x14ac:dyDescent="0.3"/>
    <row r="897" ht="15.75" customHeight="1" x14ac:dyDescent="0.3"/>
    <row r="898" ht="15.75" customHeight="1" x14ac:dyDescent="0.3"/>
    <row r="899" ht="15.75" customHeight="1" x14ac:dyDescent="0.3"/>
    <row r="900" ht="15.75" customHeight="1" x14ac:dyDescent="0.3"/>
    <row r="901" ht="15.75" customHeight="1" x14ac:dyDescent="0.3"/>
    <row r="902" ht="15.75" customHeight="1" x14ac:dyDescent="0.3"/>
    <row r="903" ht="15.75" customHeight="1" x14ac:dyDescent="0.3"/>
    <row r="904" ht="15.75" customHeight="1" x14ac:dyDescent="0.3"/>
    <row r="905" ht="15.75" customHeight="1" x14ac:dyDescent="0.3"/>
    <row r="906" ht="15.75" customHeight="1" x14ac:dyDescent="0.3"/>
    <row r="907" ht="15.75" customHeight="1" x14ac:dyDescent="0.3"/>
    <row r="908" ht="15.75" customHeight="1" x14ac:dyDescent="0.3"/>
    <row r="909" ht="15.75" customHeight="1" x14ac:dyDescent="0.3"/>
    <row r="910" ht="15.75" customHeight="1" x14ac:dyDescent="0.3"/>
    <row r="911" ht="15.75" customHeight="1" x14ac:dyDescent="0.3"/>
    <row r="912" ht="15.75" customHeight="1" x14ac:dyDescent="0.3"/>
    <row r="913" ht="15.75" customHeight="1" x14ac:dyDescent="0.3"/>
    <row r="914" ht="15.75" customHeight="1" x14ac:dyDescent="0.3"/>
    <row r="915" ht="15.75" customHeight="1" x14ac:dyDescent="0.3"/>
    <row r="916" ht="15.75" customHeight="1" x14ac:dyDescent="0.3"/>
    <row r="917" ht="15.75" customHeight="1" x14ac:dyDescent="0.3"/>
    <row r="918" ht="15.75" customHeight="1" x14ac:dyDescent="0.3"/>
    <row r="919" ht="15.75" customHeight="1" x14ac:dyDescent="0.3"/>
    <row r="920" ht="15.75" customHeight="1" x14ac:dyDescent="0.3"/>
    <row r="921" ht="15.75" customHeight="1" x14ac:dyDescent="0.3"/>
    <row r="922" ht="15.75" customHeight="1" x14ac:dyDescent="0.3"/>
    <row r="923" ht="15.75" customHeight="1" x14ac:dyDescent="0.3"/>
    <row r="924" ht="15.75" customHeight="1" x14ac:dyDescent="0.3"/>
    <row r="925" ht="15.75" customHeight="1" x14ac:dyDescent="0.3"/>
    <row r="926" ht="15.75" customHeight="1" x14ac:dyDescent="0.3"/>
    <row r="927" ht="15.75" customHeight="1" x14ac:dyDescent="0.3"/>
    <row r="928" ht="15.75" customHeight="1" x14ac:dyDescent="0.3"/>
    <row r="929" ht="15.75" customHeight="1" x14ac:dyDescent="0.3"/>
    <row r="930" ht="15.75" customHeight="1" x14ac:dyDescent="0.3"/>
    <row r="931" ht="15.75" customHeight="1" x14ac:dyDescent="0.3"/>
    <row r="932" ht="15.75" customHeight="1" x14ac:dyDescent="0.3"/>
    <row r="933" ht="15.75" customHeight="1" x14ac:dyDescent="0.3"/>
    <row r="934" ht="15.75" customHeight="1" x14ac:dyDescent="0.3"/>
    <row r="935" ht="15.75" customHeight="1" x14ac:dyDescent="0.3"/>
    <row r="936" ht="15.75" customHeight="1" x14ac:dyDescent="0.3"/>
    <row r="937" ht="15.75" customHeight="1" x14ac:dyDescent="0.3"/>
    <row r="938" ht="15.75" customHeight="1" x14ac:dyDescent="0.3"/>
    <row r="939" ht="15.75" customHeight="1" x14ac:dyDescent="0.3"/>
    <row r="940" ht="15.75" customHeight="1" x14ac:dyDescent="0.3"/>
    <row r="941" ht="15.75" customHeight="1" x14ac:dyDescent="0.3"/>
    <row r="942" ht="15.75" customHeight="1" x14ac:dyDescent="0.3"/>
    <row r="943" ht="15.75" customHeight="1" x14ac:dyDescent="0.3"/>
    <row r="944" ht="15.75" customHeight="1" x14ac:dyDescent="0.3"/>
    <row r="945" ht="15.75" customHeight="1" x14ac:dyDescent="0.3"/>
    <row r="946" ht="15.75" customHeight="1" x14ac:dyDescent="0.3"/>
    <row r="947" ht="15.75" customHeight="1" x14ac:dyDescent="0.3"/>
    <row r="948" ht="15.75" customHeight="1" x14ac:dyDescent="0.3"/>
    <row r="949" ht="15.75" customHeight="1" x14ac:dyDescent="0.3"/>
    <row r="950" ht="15.75" customHeight="1" x14ac:dyDescent="0.3"/>
    <row r="951" ht="15.75" customHeight="1" x14ac:dyDescent="0.3"/>
    <row r="952" ht="15.75" customHeight="1" x14ac:dyDescent="0.3"/>
    <row r="953" ht="15.75" customHeight="1" x14ac:dyDescent="0.3"/>
    <row r="954" ht="15.75" customHeight="1" x14ac:dyDescent="0.3"/>
    <row r="955" ht="15.75" customHeight="1" x14ac:dyDescent="0.3"/>
  </sheetData>
  <sheetProtection formatRows="0"/>
  <phoneticPr fontId="34" type="noConversion"/>
  <pageMargins left="0.23622047244094491" right="0.23622047244094491" top="0.74803149606299213" bottom="0.74803149606299213" header="0.31496062992125984" footer="0.31496062992125984"/>
  <pageSetup paperSize="9" scale="31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3D2E28-1CD9-489A-B617-D0E63DDC7EFE}">
  <sheetPr>
    <tabColor rgb="FFFFFF00"/>
    <pageSetUpPr fitToPage="1"/>
  </sheetPr>
  <dimension ref="B1:K949"/>
  <sheetViews>
    <sheetView showGridLines="0" zoomScale="85" zoomScaleNormal="85" workbookViewId="0">
      <selection activeCell="F18" sqref="F18"/>
    </sheetView>
  </sheetViews>
  <sheetFormatPr defaultColWidth="14.453125" defaultRowHeight="15" customHeight="1" x14ac:dyDescent="0.3"/>
  <cols>
    <col min="1" max="1" width="1.453125" style="1" customWidth="1"/>
    <col min="2" max="2" width="10.7265625" style="10" customWidth="1"/>
    <col min="3" max="3" width="75.453125" style="1" customWidth="1"/>
    <col min="4" max="4" width="13.1796875" style="1" customWidth="1"/>
    <col min="5" max="5" width="14.453125" style="1" customWidth="1"/>
    <col min="6" max="6" width="25.26953125" style="1" customWidth="1"/>
    <col min="7" max="7" width="25.90625" style="1" customWidth="1"/>
    <col min="8" max="8" width="15.453125" style="1" customWidth="1"/>
    <col min="9" max="9" width="17.26953125" style="1" customWidth="1"/>
    <col min="10" max="10" width="16.81640625" style="1" customWidth="1"/>
    <col min="11" max="11" width="16.54296875" style="1" customWidth="1"/>
    <col min="12" max="12" width="8.7265625" style="1" customWidth="1"/>
    <col min="13" max="16384" width="14.453125" style="1"/>
  </cols>
  <sheetData>
    <row r="1" spans="2:11" ht="15" customHeight="1" x14ac:dyDescent="0.3">
      <c r="B1" s="11"/>
      <c r="C1" s="3"/>
      <c r="D1" s="117"/>
      <c r="E1" s="4"/>
      <c r="G1" s="118"/>
    </row>
    <row r="2" spans="2:11" s="5" customFormat="1" ht="24.75" customHeight="1" thickBot="1" x14ac:dyDescent="0.35">
      <c r="B2" s="258" t="s">
        <v>161</v>
      </c>
      <c r="C2" s="258"/>
      <c r="D2" s="258"/>
      <c r="E2" s="258"/>
      <c r="F2" s="258"/>
      <c r="G2" s="258"/>
      <c r="H2" s="193"/>
      <c r="I2" s="190"/>
      <c r="J2" s="190"/>
      <c r="K2" s="190"/>
    </row>
    <row r="3" spans="2:11" s="5" customFormat="1" ht="31.5" customHeight="1" x14ac:dyDescent="0.3">
      <c r="B3" s="255"/>
      <c r="C3" s="256"/>
      <c r="D3" s="256"/>
      <c r="E3" s="256"/>
      <c r="F3" s="204"/>
      <c r="G3" s="204"/>
      <c r="H3" s="194"/>
      <c r="I3" s="191"/>
      <c r="J3" s="191"/>
      <c r="K3" s="191"/>
    </row>
    <row r="4" spans="2:11" s="6" customFormat="1" ht="62.25" customHeight="1" x14ac:dyDescent="0.3">
      <c r="B4" s="205" t="s">
        <v>19</v>
      </c>
      <c r="C4" s="205" t="s">
        <v>20</v>
      </c>
      <c r="D4" s="205" t="s">
        <v>21</v>
      </c>
      <c r="E4" s="205" t="s">
        <v>183</v>
      </c>
      <c r="F4" s="205" t="s">
        <v>23</v>
      </c>
      <c r="G4" s="206" t="s">
        <v>184</v>
      </c>
    </row>
    <row r="5" spans="2:11" ht="40" x14ac:dyDescent="0.3">
      <c r="B5" s="207">
        <v>1</v>
      </c>
      <c r="C5" s="208" t="s">
        <v>182</v>
      </c>
      <c r="D5" s="207" t="s">
        <v>24</v>
      </c>
      <c r="E5" s="209">
        <v>1</v>
      </c>
      <c r="F5" s="210">
        <v>6192.25</v>
      </c>
      <c r="G5" s="211">
        <v>0.1</v>
      </c>
    </row>
    <row r="6" spans="2:11" ht="20" x14ac:dyDescent="0.3">
      <c r="B6" s="212">
        <v>2</v>
      </c>
      <c r="C6" s="208" t="s">
        <v>185</v>
      </c>
      <c r="D6" s="207" t="s">
        <v>24</v>
      </c>
      <c r="E6" s="209">
        <v>1</v>
      </c>
      <c r="F6" s="210">
        <v>900</v>
      </c>
      <c r="G6" s="211">
        <v>0.2</v>
      </c>
    </row>
    <row r="7" spans="2:11" ht="40" x14ac:dyDescent="0.3">
      <c r="B7" s="212">
        <v>3</v>
      </c>
      <c r="C7" s="213" t="s">
        <v>186</v>
      </c>
      <c r="D7" s="207" t="s">
        <v>24</v>
      </c>
      <c r="E7" s="209">
        <v>1</v>
      </c>
      <c r="F7" s="210">
        <v>467.27</v>
      </c>
      <c r="G7" s="211">
        <v>0.5</v>
      </c>
    </row>
    <row r="8" spans="2:11" ht="20" x14ac:dyDescent="0.3">
      <c r="B8" s="212"/>
      <c r="C8" s="214"/>
      <c r="D8" s="207"/>
      <c r="E8" s="209"/>
      <c r="F8" s="215"/>
      <c r="G8" s="216"/>
    </row>
    <row r="9" spans="2:11" ht="20" x14ac:dyDescent="0.3">
      <c r="B9" s="217"/>
      <c r="C9" s="218"/>
      <c r="D9" s="219"/>
      <c r="E9" s="220"/>
      <c r="F9" s="221"/>
      <c r="G9" s="222"/>
      <c r="H9" s="192"/>
    </row>
    <row r="10" spans="2:11" ht="20" x14ac:dyDescent="0.3">
      <c r="B10" s="217"/>
      <c r="C10" s="218"/>
      <c r="D10" s="219"/>
      <c r="E10" s="220"/>
      <c r="F10" s="221"/>
      <c r="G10" s="222"/>
      <c r="H10" s="192"/>
    </row>
    <row r="11" spans="2:11" ht="20.5" thickBot="1" x14ac:dyDescent="0.45">
      <c r="B11" s="257" t="s">
        <v>198</v>
      </c>
      <c r="C11" s="257"/>
      <c r="D11" s="257"/>
      <c r="E11" s="257"/>
      <c r="F11" s="257"/>
      <c r="G11" s="257"/>
      <c r="H11" s="192"/>
    </row>
    <row r="12" spans="2:11" ht="15" customHeight="1" x14ac:dyDescent="0.3">
      <c r="B12" s="172"/>
      <c r="C12" s="173"/>
      <c r="D12" s="173"/>
      <c r="E12" s="173"/>
      <c r="F12" s="174"/>
      <c r="G12" s="174"/>
      <c r="H12" s="192"/>
    </row>
    <row r="13" spans="2:11" ht="100" x14ac:dyDescent="0.3">
      <c r="B13" s="175" t="s">
        <v>19</v>
      </c>
      <c r="C13" s="175" t="s">
        <v>20</v>
      </c>
      <c r="D13" s="175" t="s">
        <v>21</v>
      </c>
      <c r="E13" s="175" t="s">
        <v>159</v>
      </c>
      <c r="F13" s="176" t="s">
        <v>22</v>
      </c>
      <c r="G13" s="176" t="s">
        <v>23</v>
      </c>
      <c r="H13" s="192"/>
    </row>
    <row r="14" spans="2:11" ht="20" x14ac:dyDescent="0.3">
      <c r="B14" s="177">
        <v>1</v>
      </c>
      <c r="C14" s="178" t="s">
        <v>187</v>
      </c>
      <c r="D14" s="177" t="s">
        <v>188</v>
      </c>
      <c r="E14" s="179">
        <v>1</v>
      </c>
      <c r="F14" s="180">
        <v>46.81</v>
      </c>
      <c r="G14" s="181">
        <f>F14</f>
        <v>46.81</v>
      </c>
      <c r="H14" s="192"/>
    </row>
    <row r="15" spans="2:11" ht="29.25" customHeight="1" x14ac:dyDescent="0.4">
      <c r="B15" s="182">
        <v>2</v>
      </c>
      <c r="C15" s="183" t="s">
        <v>189</v>
      </c>
      <c r="D15" s="177" t="s">
        <v>188</v>
      </c>
      <c r="E15" s="182">
        <v>1</v>
      </c>
      <c r="F15" s="180">
        <v>32.08</v>
      </c>
      <c r="G15" s="181">
        <f>F15</f>
        <v>32.08</v>
      </c>
      <c r="H15" s="192"/>
    </row>
    <row r="16" spans="2:11" ht="20" x14ac:dyDescent="0.4">
      <c r="B16" s="182">
        <v>3</v>
      </c>
      <c r="C16" s="184" t="s">
        <v>25</v>
      </c>
      <c r="D16" s="177" t="s">
        <v>188</v>
      </c>
      <c r="E16" s="182">
        <v>15</v>
      </c>
      <c r="F16" s="180">
        <v>12.83</v>
      </c>
      <c r="G16" s="181">
        <f>F16*15</f>
        <v>192.45</v>
      </c>
      <c r="H16" s="192"/>
    </row>
    <row r="17" spans="2:11" ht="24.75" customHeight="1" x14ac:dyDescent="0.4">
      <c r="B17" s="182">
        <v>4</v>
      </c>
      <c r="C17" s="184" t="s">
        <v>190</v>
      </c>
      <c r="D17" s="177" t="s">
        <v>188</v>
      </c>
      <c r="E17" s="182">
        <v>1</v>
      </c>
      <c r="F17" s="180">
        <v>54.56</v>
      </c>
      <c r="G17" s="181">
        <f>F17</f>
        <v>54.56</v>
      </c>
      <c r="H17" s="192"/>
    </row>
    <row r="18" spans="2:11" ht="40" x14ac:dyDescent="0.3">
      <c r="B18" s="182">
        <v>5</v>
      </c>
      <c r="C18" s="188" t="s">
        <v>191</v>
      </c>
      <c r="D18" s="177" t="s">
        <v>188</v>
      </c>
      <c r="E18" s="182">
        <v>2</v>
      </c>
      <c r="F18" s="180">
        <v>18.489999999999998</v>
      </c>
      <c r="G18" s="181">
        <f>F18*E18</f>
        <v>36.979999999999997</v>
      </c>
      <c r="H18" s="192"/>
    </row>
    <row r="19" spans="2:11" ht="40" x14ac:dyDescent="0.4">
      <c r="B19" s="182">
        <v>6</v>
      </c>
      <c r="C19" s="183" t="s">
        <v>193</v>
      </c>
      <c r="D19" s="177" t="s">
        <v>188</v>
      </c>
      <c r="E19" s="182">
        <v>1</v>
      </c>
      <c r="F19" s="180">
        <v>86.41</v>
      </c>
      <c r="G19" s="181">
        <f>F19</f>
        <v>86.41</v>
      </c>
      <c r="H19" s="254"/>
      <c r="I19" s="254"/>
      <c r="J19" s="254"/>
      <c r="K19" s="254"/>
    </row>
    <row r="20" spans="2:11" ht="20" x14ac:dyDescent="0.4">
      <c r="B20" s="182">
        <v>7</v>
      </c>
      <c r="C20" s="184" t="s">
        <v>192</v>
      </c>
      <c r="D20" s="177" t="s">
        <v>188</v>
      </c>
      <c r="E20" s="182">
        <v>1</v>
      </c>
      <c r="F20" s="180">
        <v>50.26</v>
      </c>
      <c r="G20" s="181">
        <f>F20</f>
        <v>50.26</v>
      </c>
      <c r="H20" s="8"/>
      <c r="I20" s="8"/>
      <c r="J20" s="8"/>
      <c r="K20" s="189"/>
    </row>
    <row r="21" spans="2:11" ht="15.75" customHeight="1" x14ac:dyDescent="0.5">
      <c r="B21" s="185"/>
      <c r="C21" s="185"/>
      <c r="D21" s="185"/>
      <c r="E21" s="185"/>
      <c r="F21" s="186" t="s">
        <v>163</v>
      </c>
      <c r="G21" s="187"/>
      <c r="H21" s="8"/>
      <c r="I21" s="8"/>
      <c r="J21" s="8"/>
      <c r="K21" s="8"/>
    </row>
    <row r="22" spans="2:11" ht="15.75" customHeight="1" x14ac:dyDescent="0.5">
      <c r="B22" s="185"/>
      <c r="C22" s="185"/>
      <c r="D22" s="185"/>
      <c r="E22" s="185"/>
      <c r="F22" s="186" t="s">
        <v>171</v>
      </c>
      <c r="G22" s="187"/>
      <c r="H22" s="8"/>
      <c r="I22" s="8"/>
      <c r="J22" s="8"/>
      <c r="K22" s="8"/>
    </row>
    <row r="23" spans="2:11" ht="15.75" customHeight="1" x14ac:dyDescent="0.3">
      <c r="B23" s="12"/>
      <c r="C23" s="7"/>
      <c r="D23" s="7"/>
      <c r="E23" s="7"/>
    </row>
    <row r="24" spans="2:11" ht="15.75" customHeight="1" x14ac:dyDescent="0.3">
      <c r="B24" s="12"/>
      <c r="C24" s="7"/>
      <c r="D24" s="7"/>
      <c r="E24" s="7"/>
    </row>
    <row r="25" spans="2:11" ht="15.75" customHeight="1" x14ac:dyDescent="0.3">
      <c r="B25" s="12"/>
      <c r="C25" s="7"/>
      <c r="D25" s="7"/>
      <c r="E25" s="7"/>
    </row>
    <row r="26" spans="2:11" ht="15.75" customHeight="1" x14ac:dyDescent="0.3">
      <c r="B26" s="12"/>
      <c r="C26" s="7"/>
      <c r="D26" s="7"/>
      <c r="E26" s="7"/>
    </row>
    <row r="27" spans="2:11" ht="15.75" customHeight="1" x14ac:dyDescent="0.3">
      <c r="B27" s="12"/>
      <c r="C27" s="7"/>
      <c r="D27" s="7"/>
      <c r="E27" s="7"/>
    </row>
    <row r="28" spans="2:11" ht="15.75" customHeight="1" x14ac:dyDescent="0.3">
      <c r="B28" s="12"/>
      <c r="C28" s="7"/>
      <c r="D28" s="7"/>
      <c r="E28" s="7"/>
    </row>
    <row r="29" spans="2:11" ht="15.75" customHeight="1" x14ac:dyDescent="0.3">
      <c r="B29" s="12"/>
      <c r="C29" s="7"/>
      <c r="D29" s="7"/>
      <c r="E29" s="7"/>
    </row>
    <row r="30" spans="2:11" ht="15.75" customHeight="1" x14ac:dyDescent="0.3">
      <c r="B30" s="12"/>
      <c r="C30" s="7"/>
      <c r="D30" s="7"/>
      <c r="E30" s="7"/>
    </row>
    <row r="31" spans="2:11" ht="15.75" customHeight="1" x14ac:dyDescent="0.3">
      <c r="B31" s="12"/>
      <c r="C31" s="7"/>
      <c r="D31" s="7"/>
      <c r="E31" s="7"/>
    </row>
    <row r="32" spans="2:11" ht="15.75" customHeight="1" x14ac:dyDescent="0.3">
      <c r="B32" s="12"/>
      <c r="C32" s="7"/>
      <c r="D32" s="7"/>
      <c r="E32" s="7"/>
    </row>
    <row r="33" spans="2:5" ht="15.75" customHeight="1" x14ac:dyDescent="0.3">
      <c r="B33" s="12"/>
      <c r="C33" s="7"/>
      <c r="D33" s="7"/>
      <c r="E33" s="7"/>
    </row>
    <row r="34" spans="2:5" ht="15.75" customHeight="1" x14ac:dyDescent="0.3">
      <c r="B34" s="12"/>
      <c r="C34" s="7"/>
      <c r="D34" s="7"/>
      <c r="E34" s="7"/>
    </row>
    <row r="35" spans="2:5" ht="15.75" customHeight="1" x14ac:dyDescent="0.3">
      <c r="B35" s="12"/>
      <c r="C35" s="7"/>
      <c r="D35" s="7"/>
      <c r="E35" s="7"/>
    </row>
    <row r="36" spans="2:5" ht="15.75" customHeight="1" x14ac:dyDescent="0.3">
      <c r="B36" s="12"/>
      <c r="C36" s="7"/>
      <c r="D36" s="7"/>
      <c r="E36" s="7"/>
    </row>
    <row r="37" spans="2:5" ht="15.75" customHeight="1" x14ac:dyDescent="0.3">
      <c r="B37" s="12"/>
      <c r="C37" s="7"/>
      <c r="D37" s="7"/>
      <c r="E37" s="7"/>
    </row>
    <row r="38" spans="2:5" ht="15.75" customHeight="1" x14ac:dyDescent="0.3">
      <c r="B38" s="12"/>
      <c r="C38" s="7"/>
      <c r="D38" s="7"/>
      <c r="E38" s="7"/>
    </row>
    <row r="39" spans="2:5" ht="15.75" customHeight="1" x14ac:dyDescent="0.3">
      <c r="B39" s="13"/>
      <c r="C39" s="9"/>
    </row>
    <row r="40" spans="2:5" ht="15.75" customHeight="1" x14ac:dyDescent="0.3">
      <c r="B40" s="13"/>
      <c r="C40" s="9"/>
    </row>
    <row r="41" spans="2:5" ht="15.75" customHeight="1" x14ac:dyDescent="0.3">
      <c r="B41" s="13"/>
      <c r="C41" s="9"/>
    </row>
    <row r="42" spans="2:5" ht="15.75" customHeight="1" x14ac:dyDescent="0.3">
      <c r="B42" s="13"/>
      <c r="C42" s="9"/>
    </row>
    <row r="43" spans="2:5" ht="15.75" customHeight="1" x14ac:dyDescent="0.3">
      <c r="B43" s="13"/>
      <c r="C43" s="9"/>
    </row>
    <row r="44" spans="2:5" ht="15.75" customHeight="1" x14ac:dyDescent="0.3"/>
    <row r="45" spans="2:5" ht="15.75" customHeight="1" x14ac:dyDescent="0.3">
      <c r="C45" s="2"/>
    </row>
    <row r="46" spans="2:5" ht="15.75" customHeight="1" x14ac:dyDescent="0.3">
      <c r="B46" s="13"/>
    </row>
    <row r="47" spans="2:5" ht="15.75" customHeight="1" x14ac:dyDescent="0.3">
      <c r="B47" s="13"/>
    </row>
    <row r="48" spans="2:5" ht="15.75" customHeight="1" x14ac:dyDescent="0.3">
      <c r="B48" s="13"/>
    </row>
    <row r="49" spans="2:3" ht="15.75" customHeight="1" x14ac:dyDescent="0.3">
      <c r="B49" s="13"/>
    </row>
    <row r="50" spans="2:3" ht="15.75" customHeight="1" x14ac:dyDescent="0.3">
      <c r="B50" s="13"/>
    </row>
    <row r="51" spans="2:3" ht="15.75" customHeight="1" x14ac:dyDescent="0.3"/>
    <row r="52" spans="2:3" ht="15.75" customHeight="1" x14ac:dyDescent="0.3"/>
    <row r="53" spans="2:3" ht="15.75" customHeight="1" x14ac:dyDescent="0.3">
      <c r="C53" s="8"/>
    </row>
    <row r="54" spans="2:3" ht="15.75" customHeight="1" x14ac:dyDescent="0.3"/>
    <row r="55" spans="2:3" ht="15.75" customHeight="1" x14ac:dyDescent="0.3"/>
    <row r="56" spans="2:3" ht="15.75" customHeight="1" x14ac:dyDescent="0.3"/>
    <row r="57" spans="2:3" ht="15.75" customHeight="1" x14ac:dyDescent="0.3"/>
    <row r="58" spans="2:3" ht="15.75" customHeight="1" x14ac:dyDescent="0.3"/>
    <row r="59" spans="2:3" ht="15.75" customHeight="1" x14ac:dyDescent="0.3"/>
    <row r="60" spans="2:3" ht="15.75" customHeight="1" x14ac:dyDescent="0.3"/>
    <row r="61" spans="2:3" ht="15.75" customHeight="1" x14ac:dyDescent="0.3"/>
    <row r="62" spans="2:3" ht="15.75" customHeight="1" x14ac:dyDescent="0.3"/>
    <row r="63" spans="2:3" ht="15.75" customHeight="1" x14ac:dyDescent="0.3"/>
    <row r="64" spans="2:3" ht="15.75" customHeight="1" x14ac:dyDescent="0.3"/>
    <row r="65" ht="15.75" customHeight="1" x14ac:dyDescent="0.3"/>
    <row r="66" ht="15.75" customHeight="1" x14ac:dyDescent="0.3"/>
    <row r="67" ht="15.75" customHeight="1" x14ac:dyDescent="0.3"/>
    <row r="68" ht="15.75" customHeight="1" x14ac:dyDescent="0.3"/>
    <row r="69" ht="15.75" customHeight="1" x14ac:dyDescent="0.3"/>
    <row r="70" ht="15.75" customHeight="1" x14ac:dyDescent="0.3"/>
    <row r="71" ht="15.75" customHeight="1" x14ac:dyDescent="0.3"/>
    <row r="72" ht="15.75" customHeight="1" x14ac:dyDescent="0.3"/>
    <row r="73" ht="15.75" customHeight="1" x14ac:dyDescent="0.3"/>
    <row r="74" ht="15.75" customHeight="1" x14ac:dyDescent="0.3"/>
    <row r="75" ht="15.75" customHeight="1" x14ac:dyDescent="0.3"/>
    <row r="76" ht="15.75" customHeight="1" x14ac:dyDescent="0.3"/>
    <row r="77" ht="15.75" customHeight="1" x14ac:dyDescent="0.3"/>
    <row r="78" ht="15.75" customHeight="1" x14ac:dyDescent="0.3"/>
    <row r="79" ht="15.75" customHeight="1" x14ac:dyDescent="0.3"/>
    <row r="80" ht="15.75" customHeight="1" x14ac:dyDescent="0.3"/>
    <row r="81" ht="15.75" customHeight="1" x14ac:dyDescent="0.3"/>
    <row r="82" ht="15.75" customHeight="1" x14ac:dyDescent="0.3"/>
    <row r="83" ht="15.75" customHeight="1" x14ac:dyDescent="0.3"/>
    <row r="84" ht="15.75" customHeight="1" x14ac:dyDescent="0.3"/>
    <row r="85" ht="15.75" customHeight="1" x14ac:dyDescent="0.3"/>
    <row r="86" ht="15.75" customHeight="1" x14ac:dyDescent="0.3"/>
    <row r="87" ht="15.75" customHeight="1" x14ac:dyDescent="0.3"/>
    <row r="88" ht="15.75" customHeight="1" x14ac:dyDescent="0.3"/>
    <row r="89" ht="15.75" customHeight="1" x14ac:dyDescent="0.3"/>
    <row r="90" ht="15.75" customHeight="1" x14ac:dyDescent="0.3"/>
    <row r="91" ht="15.75" customHeight="1" x14ac:dyDescent="0.3"/>
    <row r="92" ht="15.75" customHeight="1" x14ac:dyDescent="0.3"/>
    <row r="93" ht="15.75" customHeight="1" x14ac:dyDescent="0.3"/>
    <row r="94" ht="15.75" customHeight="1" x14ac:dyDescent="0.3"/>
    <row r="95" ht="15.75" customHeight="1" x14ac:dyDescent="0.3"/>
    <row r="96" ht="15.75" customHeight="1" x14ac:dyDescent="0.3"/>
    <row r="97" ht="15.75" customHeight="1" x14ac:dyDescent="0.3"/>
    <row r="98" ht="15.75" customHeight="1" x14ac:dyDescent="0.3"/>
    <row r="99" ht="15.75" customHeight="1" x14ac:dyDescent="0.3"/>
    <row r="100" ht="15.75" customHeight="1" x14ac:dyDescent="0.3"/>
    <row r="101" ht="15.75" customHeight="1" x14ac:dyDescent="0.3"/>
    <row r="102" ht="15.75" customHeight="1" x14ac:dyDescent="0.3"/>
    <row r="103" ht="15.75" customHeight="1" x14ac:dyDescent="0.3"/>
    <row r="104" ht="15.75" customHeight="1" x14ac:dyDescent="0.3"/>
    <row r="105" ht="15.75" customHeight="1" x14ac:dyDescent="0.3"/>
    <row r="106" ht="15.75" customHeight="1" x14ac:dyDescent="0.3"/>
    <row r="107" ht="15.75" customHeight="1" x14ac:dyDescent="0.3"/>
    <row r="108" ht="15.75" customHeight="1" x14ac:dyDescent="0.3"/>
    <row r="109" ht="15.75" customHeight="1" x14ac:dyDescent="0.3"/>
    <row r="110" ht="15.75" customHeight="1" x14ac:dyDescent="0.3"/>
    <row r="111" ht="15.75" customHeight="1" x14ac:dyDescent="0.3"/>
    <row r="112" ht="15.75" customHeight="1" x14ac:dyDescent="0.3"/>
    <row r="113" ht="15.75" customHeight="1" x14ac:dyDescent="0.3"/>
    <row r="114" ht="15.75" customHeight="1" x14ac:dyDescent="0.3"/>
    <row r="115" ht="15.75" customHeight="1" x14ac:dyDescent="0.3"/>
    <row r="116" ht="15.75" customHeight="1" x14ac:dyDescent="0.3"/>
    <row r="117" ht="15.75" customHeight="1" x14ac:dyDescent="0.3"/>
    <row r="118" ht="15.75" customHeight="1" x14ac:dyDescent="0.3"/>
    <row r="119" ht="15.75" customHeight="1" x14ac:dyDescent="0.3"/>
    <row r="120" ht="15.75" customHeight="1" x14ac:dyDescent="0.3"/>
    <row r="121" ht="15.75" customHeight="1" x14ac:dyDescent="0.3"/>
    <row r="122" ht="15.75" customHeight="1" x14ac:dyDescent="0.3"/>
    <row r="123" ht="15.75" customHeight="1" x14ac:dyDescent="0.3"/>
    <row r="124" ht="15.75" customHeight="1" x14ac:dyDescent="0.3"/>
    <row r="125" ht="15.75" customHeight="1" x14ac:dyDescent="0.3"/>
    <row r="126" ht="15.75" customHeight="1" x14ac:dyDescent="0.3"/>
    <row r="127" ht="15.75" customHeight="1" x14ac:dyDescent="0.3"/>
    <row r="128" ht="15.75" customHeight="1" x14ac:dyDescent="0.3"/>
    <row r="129" ht="15.75" customHeight="1" x14ac:dyDescent="0.3"/>
    <row r="130" ht="15.75" customHeight="1" x14ac:dyDescent="0.3"/>
    <row r="131" ht="15.75" customHeight="1" x14ac:dyDescent="0.3"/>
    <row r="132" ht="15.75" customHeight="1" x14ac:dyDescent="0.3"/>
    <row r="133" ht="15.75" customHeight="1" x14ac:dyDescent="0.3"/>
    <row r="134" ht="15.75" customHeight="1" x14ac:dyDescent="0.3"/>
    <row r="135" ht="15.75" customHeight="1" x14ac:dyDescent="0.3"/>
    <row r="136" ht="15.75" customHeight="1" x14ac:dyDescent="0.3"/>
    <row r="137" ht="15.75" customHeight="1" x14ac:dyDescent="0.3"/>
    <row r="138" ht="15.75" customHeight="1" x14ac:dyDescent="0.3"/>
    <row r="139" ht="15.75" customHeight="1" x14ac:dyDescent="0.3"/>
    <row r="140" ht="15.75" customHeight="1" x14ac:dyDescent="0.3"/>
    <row r="141" ht="15.75" customHeight="1" x14ac:dyDescent="0.3"/>
    <row r="142" ht="15.75" customHeight="1" x14ac:dyDescent="0.3"/>
    <row r="143" ht="15.75" customHeight="1" x14ac:dyDescent="0.3"/>
    <row r="144" ht="15.75" customHeight="1" x14ac:dyDescent="0.3"/>
    <row r="145" ht="15.75" customHeight="1" x14ac:dyDescent="0.3"/>
    <row r="146" ht="15.75" customHeight="1" x14ac:dyDescent="0.3"/>
    <row r="147" ht="15.75" customHeight="1" x14ac:dyDescent="0.3"/>
    <row r="148" ht="15.75" customHeight="1" x14ac:dyDescent="0.3"/>
    <row r="149" ht="15.75" customHeight="1" x14ac:dyDescent="0.3"/>
    <row r="150" ht="15.75" customHeight="1" x14ac:dyDescent="0.3"/>
    <row r="151" ht="15.75" customHeight="1" x14ac:dyDescent="0.3"/>
    <row r="152" ht="15.75" customHeight="1" x14ac:dyDescent="0.3"/>
    <row r="153" ht="15.75" customHeight="1" x14ac:dyDescent="0.3"/>
    <row r="154" ht="15.75" customHeight="1" x14ac:dyDescent="0.3"/>
    <row r="155" ht="15.75" customHeight="1" x14ac:dyDescent="0.3"/>
    <row r="156" ht="15.75" customHeight="1" x14ac:dyDescent="0.3"/>
    <row r="157" ht="15.75" customHeight="1" x14ac:dyDescent="0.3"/>
    <row r="158" ht="15.75" customHeight="1" x14ac:dyDescent="0.3"/>
    <row r="159" ht="15.75" customHeight="1" x14ac:dyDescent="0.3"/>
    <row r="160" ht="15.75" customHeight="1" x14ac:dyDescent="0.3"/>
    <row r="161" ht="15.75" customHeight="1" x14ac:dyDescent="0.3"/>
    <row r="162" ht="15.75" customHeight="1" x14ac:dyDescent="0.3"/>
    <row r="163" ht="15.75" customHeight="1" x14ac:dyDescent="0.3"/>
    <row r="164" ht="15.75" customHeight="1" x14ac:dyDescent="0.3"/>
    <row r="165" ht="15.75" customHeight="1" x14ac:dyDescent="0.3"/>
    <row r="166" ht="15.75" customHeight="1" x14ac:dyDescent="0.3"/>
    <row r="167" ht="15.75" customHeight="1" x14ac:dyDescent="0.3"/>
    <row r="168" ht="15.75" customHeight="1" x14ac:dyDescent="0.3"/>
    <row r="169" ht="15.75" customHeight="1" x14ac:dyDescent="0.3"/>
    <row r="170" ht="15.75" customHeight="1" x14ac:dyDescent="0.3"/>
    <row r="171" ht="15.75" customHeight="1" x14ac:dyDescent="0.3"/>
    <row r="172" ht="15.75" customHeight="1" x14ac:dyDescent="0.3"/>
    <row r="173" ht="15.75" customHeight="1" x14ac:dyDescent="0.3"/>
    <row r="174" ht="15.75" customHeight="1" x14ac:dyDescent="0.3"/>
    <row r="175" ht="15.75" customHeight="1" x14ac:dyDescent="0.3"/>
    <row r="176" ht="15.75" customHeight="1" x14ac:dyDescent="0.3"/>
    <row r="177" ht="15.75" customHeight="1" x14ac:dyDescent="0.3"/>
    <row r="178" ht="15.75" customHeight="1" x14ac:dyDescent="0.3"/>
    <row r="179" ht="15.75" customHeight="1" x14ac:dyDescent="0.3"/>
    <row r="180" ht="15.75" customHeight="1" x14ac:dyDescent="0.3"/>
    <row r="181" ht="15.75" customHeight="1" x14ac:dyDescent="0.3"/>
    <row r="182" ht="15.75" customHeight="1" x14ac:dyDescent="0.3"/>
    <row r="183" ht="15.75" customHeight="1" x14ac:dyDescent="0.3"/>
    <row r="184" ht="15.75" customHeight="1" x14ac:dyDescent="0.3"/>
    <row r="185" ht="15.75" customHeight="1" x14ac:dyDescent="0.3"/>
    <row r="186" ht="15.75" customHeight="1" x14ac:dyDescent="0.3"/>
    <row r="187" ht="15.75" customHeight="1" x14ac:dyDescent="0.3"/>
    <row r="188" ht="15.75" customHeight="1" x14ac:dyDescent="0.3"/>
    <row r="189" ht="15.75" customHeight="1" x14ac:dyDescent="0.3"/>
    <row r="190" ht="15.75" customHeight="1" x14ac:dyDescent="0.3"/>
    <row r="191" ht="15.75" customHeight="1" x14ac:dyDescent="0.3"/>
    <row r="192" ht="15.75" customHeight="1" x14ac:dyDescent="0.3"/>
    <row r="193" ht="15.75" customHeight="1" x14ac:dyDescent="0.3"/>
    <row r="194" ht="15.75" customHeight="1" x14ac:dyDescent="0.3"/>
    <row r="195" ht="15.75" customHeight="1" x14ac:dyDescent="0.3"/>
    <row r="196" ht="15.75" customHeight="1" x14ac:dyDescent="0.3"/>
    <row r="197" ht="15.75" customHeight="1" x14ac:dyDescent="0.3"/>
    <row r="198" ht="15.75" customHeight="1" x14ac:dyDescent="0.3"/>
    <row r="199" ht="15.75" customHeight="1" x14ac:dyDescent="0.3"/>
    <row r="200" ht="15.75" customHeight="1" x14ac:dyDescent="0.3"/>
    <row r="201" ht="15.75" customHeight="1" x14ac:dyDescent="0.3"/>
    <row r="202" ht="15.75" customHeight="1" x14ac:dyDescent="0.3"/>
    <row r="203" ht="15.75" customHeight="1" x14ac:dyDescent="0.3"/>
    <row r="204" ht="15.75" customHeight="1" x14ac:dyDescent="0.3"/>
    <row r="205" ht="15.75" customHeight="1" x14ac:dyDescent="0.3"/>
    <row r="206" ht="15.75" customHeight="1" x14ac:dyDescent="0.3"/>
    <row r="207" ht="15.75" customHeight="1" x14ac:dyDescent="0.3"/>
    <row r="208" ht="15.75" customHeight="1" x14ac:dyDescent="0.3"/>
    <row r="209" ht="15.75" customHeight="1" x14ac:dyDescent="0.3"/>
    <row r="210" ht="15.75" customHeight="1" x14ac:dyDescent="0.3"/>
    <row r="211" ht="15.75" customHeight="1" x14ac:dyDescent="0.3"/>
    <row r="212" ht="15.75" customHeight="1" x14ac:dyDescent="0.3"/>
    <row r="213" ht="15.75" customHeight="1" x14ac:dyDescent="0.3"/>
    <row r="214" ht="15.75" customHeight="1" x14ac:dyDescent="0.3"/>
    <row r="215" ht="15.75" customHeight="1" x14ac:dyDescent="0.3"/>
    <row r="216" ht="15.75" customHeight="1" x14ac:dyDescent="0.3"/>
    <row r="217" ht="15.75" customHeight="1" x14ac:dyDescent="0.3"/>
    <row r="218" ht="15.75" customHeight="1" x14ac:dyDescent="0.3"/>
    <row r="219" ht="15.75" customHeight="1" x14ac:dyDescent="0.3"/>
    <row r="220" ht="15.75" customHeight="1" x14ac:dyDescent="0.3"/>
    <row r="221" ht="15.75" customHeight="1" x14ac:dyDescent="0.3"/>
    <row r="222" ht="15.75" customHeight="1" x14ac:dyDescent="0.3"/>
    <row r="223" ht="15.75" customHeight="1" x14ac:dyDescent="0.3"/>
    <row r="224" ht="15.75" customHeight="1" x14ac:dyDescent="0.3"/>
    <row r="225" ht="15.75" customHeight="1" x14ac:dyDescent="0.3"/>
    <row r="226" ht="15.75" customHeight="1" x14ac:dyDescent="0.3"/>
    <row r="227" ht="15.75" customHeight="1" x14ac:dyDescent="0.3"/>
    <row r="228" ht="15.75" customHeight="1" x14ac:dyDescent="0.3"/>
    <row r="229" ht="15.75" customHeight="1" x14ac:dyDescent="0.3"/>
    <row r="230" ht="15.75" customHeight="1" x14ac:dyDescent="0.3"/>
    <row r="231" ht="15.75" customHeight="1" x14ac:dyDescent="0.3"/>
    <row r="232" ht="15.75" customHeight="1" x14ac:dyDescent="0.3"/>
    <row r="233" ht="15.75" customHeight="1" x14ac:dyDescent="0.3"/>
    <row r="234" ht="15.75" customHeight="1" x14ac:dyDescent="0.3"/>
    <row r="235" ht="15.75" customHeight="1" x14ac:dyDescent="0.3"/>
    <row r="236" ht="15.75" customHeight="1" x14ac:dyDescent="0.3"/>
    <row r="237" ht="15.75" customHeight="1" x14ac:dyDescent="0.3"/>
    <row r="238" ht="15.75" customHeight="1" x14ac:dyDescent="0.3"/>
    <row r="239" ht="15.75" customHeight="1" x14ac:dyDescent="0.3"/>
    <row r="240" ht="15.75" customHeight="1" x14ac:dyDescent="0.3"/>
    <row r="241" ht="15.75" customHeight="1" x14ac:dyDescent="0.3"/>
    <row r="242" ht="15.75" customHeight="1" x14ac:dyDescent="0.3"/>
    <row r="243" ht="15.75" customHeight="1" x14ac:dyDescent="0.3"/>
    <row r="244" ht="15.75" customHeight="1" x14ac:dyDescent="0.3"/>
    <row r="245" ht="15.75" customHeight="1" x14ac:dyDescent="0.3"/>
    <row r="246" ht="15.75" customHeight="1" x14ac:dyDescent="0.3"/>
    <row r="247" ht="15.75" customHeight="1" x14ac:dyDescent="0.3"/>
    <row r="248" ht="15.75" customHeight="1" x14ac:dyDescent="0.3"/>
    <row r="249" ht="15.75" customHeight="1" x14ac:dyDescent="0.3"/>
    <row r="250" ht="15.75" customHeight="1" x14ac:dyDescent="0.3"/>
    <row r="251" ht="15.75" customHeight="1" x14ac:dyDescent="0.3"/>
    <row r="252" ht="15.75" customHeight="1" x14ac:dyDescent="0.3"/>
    <row r="253" ht="15.75" customHeight="1" x14ac:dyDescent="0.3"/>
    <row r="254" ht="15.75" customHeight="1" x14ac:dyDescent="0.3"/>
    <row r="255" ht="15.75" customHeight="1" x14ac:dyDescent="0.3"/>
    <row r="256" ht="15.75" customHeight="1" x14ac:dyDescent="0.3"/>
    <row r="257" ht="15.75" customHeight="1" x14ac:dyDescent="0.3"/>
    <row r="258" ht="15.75" customHeight="1" x14ac:dyDescent="0.3"/>
    <row r="259" ht="15.75" customHeight="1" x14ac:dyDescent="0.3"/>
    <row r="260" ht="15.75" customHeight="1" x14ac:dyDescent="0.3"/>
    <row r="261" ht="15.75" customHeight="1" x14ac:dyDescent="0.3"/>
    <row r="262" ht="15.75" customHeight="1" x14ac:dyDescent="0.3"/>
    <row r="263" ht="15.75" customHeight="1" x14ac:dyDescent="0.3"/>
    <row r="264" ht="15.75" customHeight="1" x14ac:dyDescent="0.3"/>
    <row r="265" ht="15.75" customHeight="1" x14ac:dyDescent="0.3"/>
    <row r="266" ht="15.75" customHeight="1" x14ac:dyDescent="0.3"/>
    <row r="267" ht="15.75" customHeight="1" x14ac:dyDescent="0.3"/>
    <row r="268" ht="15.75" customHeight="1" x14ac:dyDescent="0.3"/>
    <row r="269" ht="15.75" customHeight="1" x14ac:dyDescent="0.3"/>
    <row r="270" ht="15.75" customHeight="1" x14ac:dyDescent="0.3"/>
    <row r="271" ht="15.75" customHeight="1" x14ac:dyDescent="0.3"/>
    <row r="272" ht="15.75" customHeight="1" x14ac:dyDescent="0.3"/>
    <row r="273" ht="15.75" customHeight="1" x14ac:dyDescent="0.3"/>
    <row r="274" ht="15.75" customHeight="1" x14ac:dyDescent="0.3"/>
    <row r="275" ht="15.75" customHeight="1" x14ac:dyDescent="0.3"/>
    <row r="276" ht="15.75" customHeight="1" x14ac:dyDescent="0.3"/>
    <row r="277" ht="15.75" customHeight="1" x14ac:dyDescent="0.3"/>
    <row r="278" ht="15.75" customHeight="1" x14ac:dyDescent="0.3"/>
    <row r="279" ht="15.75" customHeight="1" x14ac:dyDescent="0.3"/>
    <row r="280" ht="15.75" customHeight="1" x14ac:dyDescent="0.3"/>
    <row r="281" ht="15.75" customHeight="1" x14ac:dyDescent="0.3"/>
    <row r="282" ht="15.75" customHeight="1" x14ac:dyDescent="0.3"/>
    <row r="283" ht="15.75" customHeight="1" x14ac:dyDescent="0.3"/>
    <row r="284" ht="15.75" customHeight="1" x14ac:dyDescent="0.3"/>
    <row r="285" ht="15.75" customHeight="1" x14ac:dyDescent="0.3"/>
    <row r="286" ht="15.75" customHeight="1" x14ac:dyDescent="0.3"/>
    <row r="287" ht="15.75" customHeight="1" x14ac:dyDescent="0.3"/>
    <row r="288" ht="15.75" customHeight="1" x14ac:dyDescent="0.3"/>
    <row r="289" ht="15.75" customHeight="1" x14ac:dyDescent="0.3"/>
    <row r="290" ht="15.75" customHeight="1" x14ac:dyDescent="0.3"/>
    <row r="291" ht="15.75" customHeight="1" x14ac:dyDescent="0.3"/>
    <row r="292" ht="15.75" customHeight="1" x14ac:dyDescent="0.3"/>
    <row r="293" ht="15.75" customHeight="1" x14ac:dyDescent="0.3"/>
    <row r="294" ht="15.75" customHeight="1" x14ac:dyDescent="0.3"/>
    <row r="295" ht="15.75" customHeight="1" x14ac:dyDescent="0.3"/>
    <row r="296" ht="15.75" customHeight="1" x14ac:dyDescent="0.3"/>
    <row r="297" ht="15.75" customHeight="1" x14ac:dyDescent="0.3"/>
    <row r="298" ht="15.75" customHeight="1" x14ac:dyDescent="0.3"/>
    <row r="299" ht="15.75" customHeight="1" x14ac:dyDescent="0.3"/>
    <row r="300" ht="15.75" customHeight="1" x14ac:dyDescent="0.3"/>
    <row r="301" ht="15.75" customHeight="1" x14ac:dyDescent="0.3"/>
    <row r="302" ht="15.75" customHeight="1" x14ac:dyDescent="0.3"/>
    <row r="303" ht="15.75" customHeight="1" x14ac:dyDescent="0.3"/>
    <row r="304" ht="15.75" customHeight="1" x14ac:dyDescent="0.3"/>
    <row r="305" ht="15.75" customHeight="1" x14ac:dyDescent="0.3"/>
    <row r="306" ht="15.75" customHeight="1" x14ac:dyDescent="0.3"/>
    <row r="307" ht="15.75" customHeight="1" x14ac:dyDescent="0.3"/>
    <row r="308" ht="15.75" customHeight="1" x14ac:dyDescent="0.3"/>
    <row r="309" ht="15.75" customHeight="1" x14ac:dyDescent="0.3"/>
    <row r="310" ht="15.75" customHeight="1" x14ac:dyDescent="0.3"/>
    <row r="311" ht="15.75" customHeight="1" x14ac:dyDescent="0.3"/>
    <row r="312" ht="15.75" customHeight="1" x14ac:dyDescent="0.3"/>
    <row r="313" ht="15.75" customHeight="1" x14ac:dyDescent="0.3"/>
    <row r="314" ht="15.75" customHeight="1" x14ac:dyDescent="0.3"/>
    <row r="315" ht="15.75" customHeight="1" x14ac:dyDescent="0.3"/>
    <row r="316" ht="15.75" customHeight="1" x14ac:dyDescent="0.3"/>
    <row r="317" ht="15.75" customHeight="1" x14ac:dyDescent="0.3"/>
    <row r="318" ht="15.75" customHeight="1" x14ac:dyDescent="0.3"/>
    <row r="319" ht="15.75" customHeight="1" x14ac:dyDescent="0.3"/>
    <row r="320" ht="15.75" customHeight="1" x14ac:dyDescent="0.3"/>
    <row r="321" ht="15.75" customHeight="1" x14ac:dyDescent="0.3"/>
    <row r="322" ht="15.75" customHeight="1" x14ac:dyDescent="0.3"/>
    <row r="323" ht="15.75" customHeight="1" x14ac:dyDescent="0.3"/>
    <row r="324" ht="15.75" customHeight="1" x14ac:dyDescent="0.3"/>
    <row r="325" ht="15.75" customHeight="1" x14ac:dyDescent="0.3"/>
    <row r="326" ht="15.75" customHeight="1" x14ac:dyDescent="0.3"/>
    <row r="327" ht="15.75" customHeight="1" x14ac:dyDescent="0.3"/>
    <row r="328" ht="15.75" customHeight="1" x14ac:dyDescent="0.3"/>
    <row r="329" ht="15.75" customHeight="1" x14ac:dyDescent="0.3"/>
    <row r="330" ht="15.75" customHeight="1" x14ac:dyDescent="0.3"/>
    <row r="331" ht="15.75" customHeight="1" x14ac:dyDescent="0.3"/>
    <row r="332" ht="15.75" customHeight="1" x14ac:dyDescent="0.3"/>
    <row r="333" ht="15.75" customHeight="1" x14ac:dyDescent="0.3"/>
    <row r="334" ht="15.75" customHeight="1" x14ac:dyDescent="0.3"/>
    <row r="335" ht="15.75" customHeight="1" x14ac:dyDescent="0.3"/>
    <row r="336" ht="15.75" customHeight="1" x14ac:dyDescent="0.3"/>
    <row r="337" ht="15.75" customHeight="1" x14ac:dyDescent="0.3"/>
    <row r="338" ht="15.75" customHeight="1" x14ac:dyDescent="0.3"/>
    <row r="339" ht="15.75" customHeight="1" x14ac:dyDescent="0.3"/>
    <row r="340" ht="15.75" customHeight="1" x14ac:dyDescent="0.3"/>
    <row r="341" ht="15.75" customHeight="1" x14ac:dyDescent="0.3"/>
    <row r="342" ht="15.75" customHeight="1" x14ac:dyDescent="0.3"/>
    <row r="343" ht="15.75" customHeight="1" x14ac:dyDescent="0.3"/>
    <row r="344" ht="15.75" customHeight="1" x14ac:dyDescent="0.3"/>
    <row r="345" ht="15.75" customHeight="1" x14ac:dyDescent="0.3"/>
    <row r="346" ht="15.75" customHeight="1" x14ac:dyDescent="0.3"/>
    <row r="347" ht="15.75" customHeight="1" x14ac:dyDescent="0.3"/>
    <row r="348" ht="15.75" customHeight="1" x14ac:dyDescent="0.3"/>
    <row r="349" ht="15.75" customHeight="1" x14ac:dyDescent="0.3"/>
    <row r="350" ht="15.75" customHeight="1" x14ac:dyDescent="0.3"/>
    <row r="351" ht="15.75" customHeight="1" x14ac:dyDescent="0.3"/>
    <row r="352" ht="15.75" customHeight="1" x14ac:dyDescent="0.3"/>
    <row r="353" ht="15.75" customHeight="1" x14ac:dyDescent="0.3"/>
    <row r="354" ht="15.75" customHeight="1" x14ac:dyDescent="0.3"/>
    <row r="355" ht="15.75" customHeight="1" x14ac:dyDescent="0.3"/>
    <row r="356" ht="15.75" customHeight="1" x14ac:dyDescent="0.3"/>
    <row r="357" ht="15.75" customHeight="1" x14ac:dyDescent="0.3"/>
    <row r="358" ht="15.75" customHeight="1" x14ac:dyDescent="0.3"/>
    <row r="359" ht="15.75" customHeight="1" x14ac:dyDescent="0.3"/>
    <row r="360" ht="15.75" customHeight="1" x14ac:dyDescent="0.3"/>
    <row r="361" ht="15.75" customHeight="1" x14ac:dyDescent="0.3"/>
    <row r="362" ht="15.75" customHeight="1" x14ac:dyDescent="0.3"/>
    <row r="363" ht="15.75" customHeight="1" x14ac:dyDescent="0.3"/>
    <row r="364" ht="15.75" customHeight="1" x14ac:dyDescent="0.3"/>
    <row r="365" ht="15.75" customHeight="1" x14ac:dyDescent="0.3"/>
    <row r="366" ht="15.75" customHeight="1" x14ac:dyDescent="0.3"/>
    <row r="367" ht="15.75" customHeight="1" x14ac:dyDescent="0.3"/>
    <row r="368" ht="15.75" customHeight="1" x14ac:dyDescent="0.3"/>
    <row r="369" ht="15.75" customHeight="1" x14ac:dyDescent="0.3"/>
    <row r="370" ht="15.75" customHeight="1" x14ac:dyDescent="0.3"/>
    <row r="371" ht="15.75" customHeight="1" x14ac:dyDescent="0.3"/>
    <row r="372" ht="15.75" customHeight="1" x14ac:dyDescent="0.3"/>
    <row r="373" ht="15.75" customHeight="1" x14ac:dyDescent="0.3"/>
    <row r="374" ht="15.75" customHeight="1" x14ac:dyDescent="0.3"/>
    <row r="375" ht="15.75" customHeight="1" x14ac:dyDescent="0.3"/>
    <row r="376" ht="15.75" customHeight="1" x14ac:dyDescent="0.3"/>
    <row r="377" ht="15.75" customHeight="1" x14ac:dyDescent="0.3"/>
    <row r="378" ht="15.75" customHeight="1" x14ac:dyDescent="0.3"/>
    <row r="379" ht="15.75" customHeight="1" x14ac:dyDescent="0.3"/>
    <row r="380" ht="15.75" customHeight="1" x14ac:dyDescent="0.3"/>
    <row r="381" ht="15.75" customHeight="1" x14ac:dyDescent="0.3"/>
    <row r="382" ht="15.75" customHeight="1" x14ac:dyDescent="0.3"/>
    <row r="383" ht="15.75" customHeight="1" x14ac:dyDescent="0.3"/>
    <row r="384" ht="15.75" customHeight="1" x14ac:dyDescent="0.3"/>
    <row r="385" ht="15.75" customHeight="1" x14ac:dyDescent="0.3"/>
    <row r="386" ht="15.75" customHeight="1" x14ac:dyDescent="0.3"/>
    <row r="387" ht="15.75" customHeight="1" x14ac:dyDescent="0.3"/>
    <row r="388" ht="15.75" customHeight="1" x14ac:dyDescent="0.3"/>
    <row r="389" ht="15.75" customHeight="1" x14ac:dyDescent="0.3"/>
    <row r="390" ht="15.75" customHeight="1" x14ac:dyDescent="0.3"/>
    <row r="391" ht="15.75" customHeight="1" x14ac:dyDescent="0.3"/>
    <row r="392" ht="15.75" customHeight="1" x14ac:dyDescent="0.3"/>
    <row r="393" ht="15.75" customHeight="1" x14ac:dyDescent="0.3"/>
    <row r="394" ht="15.75" customHeight="1" x14ac:dyDescent="0.3"/>
    <row r="395" ht="15.75" customHeight="1" x14ac:dyDescent="0.3"/>
    <row r="396" ht="15.75" customHeight="1" x14ac:dyDescent="0.3"/>
    <row r="397" ht="15.75" customHeight="1" x14ac:dyDescent="0.3"/>
    <row r="398" ht="15.75" customHeight="1" x14ac:dyDescent="0.3"/>
    <row r="399" ht="15.75" customHeight="1" x14ac:dyDescent="0.3"/>
    <row r="400" ht="15.75" customHeight="1" x14ac:dyDescent="0.3"/>
    <row r="401" ht="15.75" customHeight="1" x14ac:dyDescent="0.3"/>
    <row r="402" ht="15.75" customHeight="1" x14ac:dyDescent="0.3"/>
    <row r="403" ht="15.75" customHeight="1" x14ac:dyDescent="0.3"/>
    <row r="404" ht="15.75" customHeight="1" x14ac:dyDescent="0.3"/>
    <row r="405" ht="15.75" customHeight="1" x14ac:dyDescent="0.3"/>
    <row r="406" ht="15.75" customHeight="1" x14ac:dyDescent="0.3"/>
    <row r="407" ht="15.75" customHeight="1" x14ac:dyDescent="0.3"/>
    <row r="408" ht="15.75" customHeight="1" x14ac:dyDescent="0.3"/>
    <row r="409" ht="15.75" customHeight="1" x14ac:dyDescent="0.3"/>
    <row r="410" ht="15.75" customHeight="1" x14ac:dyDescent="0.3"/>
    <row r="411" ht="15.75" customHeight="1" x14ac:dyDescent="0.3"/>
    <row r="412" ht="15.75" customHeight="1" x14ac:dyDescent="0.3"/>
    <row r="413" ht="15.75" customHeight="1" x14ac:dyDescent="0.3"/>
    <row r="414" ht="15.75" customHeight="1" x14ac:dyDescent="0.3"/>
    <row r="415" ht="15.75" customHeight="1" x14ac:dyDescent="0.3"/>
    <row r="416" ht="15.75" customHeight="1" x14ac:dyDescent="0.3"/>
    <row r="417" ht="15.75" customHeight="1" x14ac:dyDescent="0.3"/>
    <row r="418" ht="15.75" customHeight="1" x14ac:dyDescent="0.3"/>
    <row r="419" ht="15.75" customHeight="1" x14ac:dyDescent="0.3"/>
    <row r="420" ht="15.75" customHeight="1" x14ac:dyDescent="0.3"/>
    <row r="421" ht="15.75" customHeight="1" x14ac:dyDescent="0.3"/>
    <row r="422" ht="15.75" customHeight="1" x14ac:dyDescent="0.3"/>
    <row r="423" ht="15.75" customHeight="1" x14ac:dyDescent="0.3"/>
    <row r="424" ht="15.75" customHeight="1" x14ac:dyDescent="0.3"/>
    <row r="425" ht="15.75" customHeight="1" x14ac:dyDescent="0.3"/>
    <row r="426" ht="15.75" customHeight="1" x14ac:dyDescent="0.3"/>
    <row r="427" ht="15.75" customHeight="1" x14ac:dyDescent="0.3"/>
    <row r="428" ht="15.75" customHeight="1" x14ac:dyDescent="0.3"/>
    <row r="429" ht="15.75" customHeight="1" x14ac:dyDescent="0.3"/>
    <row r="430" ht="15.75" customHeight="1" x14ac:dyDescent="0.3"/>
    <row r="431" ht="15.75" customHeight="1" x14ac:dyDescent="0.3"/>
    <row r="432" ht="15.75" customHeight="1" x14ac:dyDescent="0.3"/>
    <row r="433" ht="15.75" customHeight="1" x14ac:dyDescent="0.3"/>
    <row r="434" ht="15.75" customHeight="1" x14ac:dyDescent="0.3"/>
    <row r="435" ht="15.75" customHeight="1" x14ac:dyDescent="0.3"/>
    <row r="436" ht="15.75" customHeight="1" x14ac:dyDescent="0.3"/>
    <row r="437" ht="15.75" customHeight="1" x14ac:dyDescent="0.3"/>
    <row r="438" ht="15.75" customHeight="1" x14ac:dyDescent="0.3"/>
    <row r="439" ht="15.75" customHeight="1" x14ac:dyDescent="0.3"/>
    <row r="440" ht="15.75" customHeight="1" x14ac:dyDescent="0.3"/>
    <row r="441" ht="15.75" customHeight="1" x14ac:dyDescent="0.3"/>
    <row r="442" ht="15.75" customHeight="1" x14ac:dyDescent="0.3"/>
    <row r="443" ht="15.75" customHeight="1" x14ac:dyDescent="0.3"/>
    <row r="444" ht="15.75" customHeight="1" x14ac:dyDescent="0.3"/>
    <row r="445" ht="15.75" customHeight="1" x14ac:dyDescent="0.3"/>
    <row r="446" ht="15.75" customHeight="1" x14ac:dyDescent="0.3"/>
    <row r="447" ht="15.75" customHeight="1" x14ac:dyDescent="0.3"/>
    <row r="448" ht="15.75" customHeight="1" x14ac:dyDescent="0.3"/>
    <row r="449" ht="15.75" customHeight="1" x14ac:dyDescent="0.3"/>
    <row r="450" ht="15.75" customHeight="1" x14ac:dyDescent="0.3"/>
    <row r="451" ht="15.75" customHeight="1" x14ac:dyDescent="0.3"/>
    <row r="452" ht="15.75" customHeight="1" x14ac:dyDescent="0.3"/>
    <row r="453" ht="15.75" customHeight="1" x14ac:dyDescent="0.3"/>
    <row r="454" ht="15.75" customHeight="1" x14ac:dyDescent="0.3"/>
    <row r="455" ht="15.75" customHeight="1" x14ac:dyDescent="0.3"/>
    <row r="456" ht="15.75" customHeight="1" x14ac:dyDescent="0.3"/>
    <row r="457" ht="15.75" customHeight="1" x14ac:dyDescent="0.3"/>
    <row r="458" ht="15.75" customHeight="1" x14ac:dyDescent="0.3"/>
    <row r="459" ht="15.75" customHeight="1" x14ac:dyDescent="0.3"/>
    <row r="460" ht="15.75" customHeight="1" x14ac:dyDescent="0.3"/>
    <row r="461" ht="15.75" customHeight="1" x14ac:dyDescent="0.3"/>
    <row r="462" ht="15.75" customHeight="1" x14ac:dyDescent="0.3"/>
    <row r="463" ht="15.75" customHeight="1" x14ac:dyDescent="0.3"/>
    <row r="464" ht="15.75" customHeight="1" x14ac:dyDescent="0.3"/>
    <row r="465" ht="15.75" customHeight="1" x14ac:dyDescent="0.3"/>
    <row r="466" ht="15.75" customHeight="1" x14ac:dyDescent="0.3"/>
    <row r="467" ht="15.75" customHeight="1" x14ac:dyDescent="0.3"/>
    <row r="468" ht="15.75" customHeight="1" x14ac:dyDescent="0.3"/>
    <row r="469" ht="15.75" customHeight="1" x14ac:dyDescent="0.3"/>
    <row r="470" ht="15.75" customHeight="1" x14ac:dyDescent="0.3"/>
    <row r="471" ht="15.75" customHeight="1" x14ac:dyDescent="0.3"/>
    <row r="472" ht="15.75" customHeight="1" x14ac:dyDescent="0.3"/>
    <row r="473" ht="15.75" customHeight="1" x14ac:dyDescent="0.3"/>
    <row r="474" ht="15.75" customHeight="1" x14ac:dyDescent="0.3"/>
    <row r="475" ht="15.75" customHeight="1" x14ac:dyDescent="0.3"/>
    <row r="476" ht="15.75" customHeight="1" x14ac:dyDescent="0.3"/>
    <row r="477" ht="15.75" customHeight="1" x14ac:dyDescent="0.3"/>
    <row r="478" ht="15.75" customHeight="1" x14ac:dyDescent="0.3"/>
    <row r="479" ht="15.75" customHeight="1" x14ac:dyDescent="0.3"/>
    <row r="480" ht="15.75" customHeight="1" x14ac:dyDescent="0.3"/>
    <row r="481" ht="15.75" customHeight="1" x14ac:dyDescent="0.3"/>
    <row r="482" ht="15.75" customHeight="1" x14ac:dyDescent="0.3"/>
    <row r="483" ht="15.75" customHeight="1" x14ac:dyDescent="0.3"/>
    <row r="484" ht="15.75" customHeight="1" x14ac:dyDescent="0.3"/>
    <row r="485" ht="15.75" customHeight="1" x14ac:dyDescent="0.3"/>
    <row r="486" ht="15.75" customHeight="1" x14ac:dyDescent="0.3"/>
    <row r="487" ht="15.75" customHeight="1" x14ac:dyDescent="0.3"/>
    <row r="488" ht="15.75" customHeight="1" x14ac:dyDescent="0.3"/>
    <row r="489" ht="15.75" customHeight="1" x14ac:dyDescent="0.3"/>
    <row r="490" ht="15.75" customHeight="1" x14ac:dyDescent="0.3"/>
    <row r="491" ht="15.75" customHeight="1" x14ac:dyDescent="0.3"/>
    <row r="492" ht="15.75" customHeight="1" x14ac:dyDescent="0.3"/>
    <row r="493" ht="15.75" customHeight="1" x14ac:dyDescent="0.3"/>
    <row r="494" ht="15.75" customHeight="1" x14ac:dyDescent="0.3"/>
    <row r="495" ht="15.75" customHeight="1" x14ac:dyDescent="0.3"/>
    <row r="496" ht="15.75" customHeight="1" x14ac:dyDescent="0.3"/>
    <row r="497" ht="15.75" customHeight="1" x14ac:dyDescent="0.3"/>
    <row r="498" ht="15.75" customHeight="1" x14ac:dyDescent="0.3"/>
    <row r="499" ht="15.75" customHeight="1" x14ac:dyDescent="0.3"/>
    <row r="500" ht="15.75" customHeight="1" x14ac:dyDescent="0.3"/>
    <row r="501" ht="15.75" customHeight="1" x14ac:dyDescent="0.3"/>
    <row r="502" ht="15.75" customHeight="1" x14ac:dyDescent="0.3"/>
    <row r="503" ht="15.75" customHeight="1" x14ac:dyDescent="0.3"/>
    <row r="504" ht="15.75" customHeight="1" x14ac:dyDescent="0.3"/>
    <row r="505" ht="15.75" customHeight="1" x14ac:dyDescent="0.3"/>
    <row r="506" ht="15.75" customHeight="1" x14ac:dyDescent="0.3"/>
    <row r="507" ht="15.75" customHeight="1" x14ac:dyDescent="0.3"/>
    <row r="508" ht="15.75" customHeight="1" x14ac:dyDescent="0.3"/>
    <row r="509" ht="15.75" customHeight="1" x14ac:dyDescent="0.3"/>
    <row r="510" ht="15.75" customHeight="1" x14ac:dyDescent="0.3"/>
    <row r="511" ht="15.75" customHeight="1" x14ac:dyDescent="0.3"/>
    <row r="512" ht="15.75" customHeight="1" x14ac:dyDescent="0.3"/>
    <row r="513" ht="15.75" customHeight="1" x14ac:dyDescent="0.3"/>
    <row r="514" ht="15.75" customHeight="1" x14ac:dyDescent="0.3"/>
    <row r="515" ht="15.75" customHeight="1" x14ac:dyDescent="0.3"/>
    <row r="516" ht="15.75" customHeight="1" x14ac:dyDescent="0.3"/>
    <row r="517" ht="15.75" customHeight="1" x14ac:dyDescent="0.3"/>
    <row r="518" ht="15.75" customHeight="1" x14ac:dyDescent="0.3"/>
    <row r="519" ht="15.75" customHeight="1" x14ac:dyDescent="0.3"/>
    <row r="520" ht="15.75" customHeight="1" x14ac:dyDescent="0.3"/>
    <row r="521" ht="15.75" customHeight="1" x14ac:dyDescent="0.3"/>
    <row r="522" ht="15.75" customHeight="1" x14ac:dyDescent="0.3"/>
    <row r="523" ht="15.75" customHeight="1" x14ac:dyDescent="0.3"/>
    <row r="524" ht="15.75" customHeight="1" x14ac:dyDescent="0.3"/>
    <row r="525" ht="15.75" customHeight="1" x14ac:dyDescent="0.3"/>
    <row r="526" ht="15.75" customHeight="1" x14ac:dyDescent="0.3"/>
    <row r="527" ht="15.75" customHeight="1" x14ac:dyDescent="0.3"/>
    <row r="528" ht="15.75" customHeight="1" x14ac:dyDescent="0.3"/>
    <row r="529" ht="15.75" customHeight="1" x14ac:dyDescent="0.3"/>
    <row r="530" ht="15.75" customHeight="1" x14ac:dyDescent="0.3"/>
    <row r="531" ht="15.75" customHeight="1" x14ac:dyDescent="0.3"/>
    <row r="532" ht="15.75" customHeight="1" x14ac:dyDescent="0.3"/>
    <row r="533" ht="15.75" customHeight="1" x14ac:dyDescent="0.3"/>
    <row r="534" ht="15.75" customHeight="1" x14ac:dyDescent="0.3"/>
    <row r="535" ht="15.75" customHeight="1" x14ac:dyDescent="0.3"/>
    <row r="536" ht="15.75" customHeight="1" x14ac:dyDescent="0.3"/>
    <row r="537" ht="15.75" customHeight="1" x14ac:dyDescent="0.3"/>
    <row r="538" ht="15.75" customHeight="1" x14ac:dyDescent="0.3"/>
    <row r="539" ht="15.75" customHeight="1" x14ac:dyDescent="0.3"/>
    <row r="540" ht="15.75" customHeight="1" x14ac:dyDescent="0.3"/>
    <row r="541" ht="15.75" customHeight="1" x14ac:dyDescent="0.3"/>
    <row r="542" ht="15.75" customHeight="1" x14ac:dyDescent="0.3"/>
    <row r="543" ht="15.75" customHeight="1" x14ac:dyDescent="0.3"/>
    <row r="544" ht="15.75" customHeight="1" x14ac:dyDescent="0.3"/>
    <row r="545" ht="15.75" customHeight="1" x14ac:dyDescent="0.3"/>
    <row r="546" ht="15.75" customHeight="1" x14ac:dyDescent="0.3"/>
    <row r="547" ht="15.75" customHeight="1" x14ac:dyDescent="0.3"/>
    <row r="548" ht="15.75" customHeight="1" x14ac:dyDescent="0.3"/>
    <row r="549" ht="15.75" customHeight="1" x14ac:dyDescent="0.3"/>
    <row r="550" ht="15.75" customHeight="1" x14ac:dyDescent="0.3"/>
    <row r="551" ht="15.75" customHeight="1" x14ac:dyDescent="0.3"/>
    <row r="552" ht="15.75" customHeight="1" x14ac:dyDescent="0.3"/>
    <row r="553" ht="15.75" customHeight="1" x14ac:dyDescent="0.3"/>
    <row r="554" ht="15.75" customHeight="1" x14ac:dyDescent="0.3"/>
    <row r="555" ht="15.75" customHeight="1" x14ac:dyDescent="0.3"/>
    <row r="556" ht="15.75" customHeight="1" x14ac:dyDescent="0.3"/>
    <row r="557" ht="15.75" customHeight="1" x14ac:dyDescent="0.3"/>
    <row r="558" ht="15.75" customHeight="1" x14ac:dyDescent="0.3"/>
    <row r="559" ht="15.75" customHeight="1" x14ac:dyDescent="0.3"/>
    <row r="560" ht="15.75" customHeight="1" x14ac:dyDescent="0.3"/>
    <row r="561" ht="15.75" customHeight="1" x14ac:dyDescent="0.3"/>
    <row r="562" ht="15.75" customHeight="1" x14ac:dyDescent="0.3"/>
    <row r="563" ht="15.75" customHeight="1" x14ac:dyDescent="0.3"/>
    <row r="564" ht="15.75" customHeight="1" x14ac:dyDescent="0.3"/>
    <row r="565" ht="15.75" customHeight="1" x14ac:dyDescent="0.3"/>
    <row r="566" ht="15.75" customHeight="1" x14ac:dyDescent="0.3"/>
    <row r="567" ht="15.75" customHeight="1" x14ac:dyDescent="0.3"/>
    <row r="568" ht="15.75" customHeight="1" x14ac:dyDescent="0.3"/>
    <row r="569" ht="15.75" customHeight="1" x14ac:dyDescent="0.3"/>
    <row r="570" ht="15.75" customHeight="1" x14ac:dyDescent="0.3"/>
    <row r="571" ht="15.75" customHeight="1" x14ac:dyDescent="0.3"/>
    <row r="572" ht="15.75" customHeight="1" x14ac:dyDescent="0.3"/>
    <row r="573" ht="15.75" customHeight="1" x14ac:dyDescent="0.3"/>
    <row r="574" ht="15.75" customHeight="1" x14ac:dyDescent="0.3"/>
    <row r="575" ht="15.75" customHeight="1" x14ac:dyDescent="0.3"/>
    <row r="576" ht="15.75" customHeight="1" x14ac:dyDescent="0.3"/>
    <row r="577" ht="15.75" customHeight="1" x14ac:dyDescent="0.3"/>
    <row r="578" ht="15.75" customHeight="1" x14ac:dyDescent="0.3"/>
    <row r="579" ht="15.75" customHeight="1" x14ac:dyDescent="0.3"/>
    <row r="580" ht="15.75" customHeight="1" x14ac:dyDescent="0.3"/>
    <row r="581" ht="15.75" customHeight="1" x14ac:dyDescent="0.3"/>
    <row r="582" ht="15.75" customHeight="1" x14ac:dyDescent="0.3"/>
    <row r="583" ht="15.75" customHeight="1" x14ac:dyDescent="0.3"/>
    <row r="584" ht="15.75" customHeight="1" x14ac:dyDescent="0.3"/>
    <row r="585" ht="15.75" customHeight="1" x14ac:dyDescent="0.3"/>
    <row r="586" ht="15.75" customHeight="1" x14ac:dyDescent="0.3"/>
    <row r="587" ht="15.75" customHeight="1" x14ac:dyDescent="0.3"/>
    <row r="588" ht="15.75" customHeight="1" x14ac:dyDescent="0.3"/>
    <row r="589" ht="15.75" customHeight="1" x14ac:dyDescent="0.3"/>
    <row r="590" ht="15.75" customHeight="1" x14ac:dyDescent="0.3"/>
    <row r="591" ht="15.75" customHeight="1" x14ac:dyDescent="0.3"/>
    <row r="592" ht="15.75" customHeight="1" x14ac:dyDescent="0.3"/>
    <row r="593" ht="15.75" customHeight="1" x14ac:dyDescent="0.3"/>
    <row r="594" ht="15.75" customHeight="1" x14ac:dyDescent="0.3"/>
    <row r="595" ht="15.75" customHeight="1" x14ac:dyDescent="0.3"/>
    <row r="596" ht="15.75" customHeight="1" x14ac:dyDescent="0.3"/>
    <row r="597" ht="15.75" customHeight="1" x14ac:dyDescent="0.3"/>
    <row r="598" ht="15.75" customHeight="1" x14ac:dyDescent="0.3"/>
    <row r="599" ht="15.75" customHeight="1" x14ac:dyDescent="0.3"/>
    <row r="600" ht="15.75" customHeight="1" x14ac:dyDescent="0.3"/>
    <row r="601" ht="15.75" customHeight="1" x14ac:dyDescent="0.3"/>
    <row r="602" ht="15.75" customHeight="1" x14ac:dyDescent="0.3"/>
    <row r="603" ht="15.75" customHeight="1" x14ac:dyDescent="0.3"/>
    <row r="604" ht="15.75" customHeight="1" x14ac:dyDescent="0.3"/>
    <row r="605" ht="15.75" customHeight="1" x14ac:dyDescent="0.3"/>
    <row r="606" ht="15.75" customHeight="1" x14ac:dyDescent="0.3"/>
    <row r="607" ht="15.75" customHeight="1" x14ac:dyDescent="0.3"/>
    <row r="608" ht="15.75" customHeight="1" x14ac:dyDescent="0.3"/>
    <row r="609" ht="15.75" customHeight="1" x14ac:dyDescent="0.3"/>
    <row r="610" ht="15.75" customHeight="1" x14ac:dyDescent="0.3"/>
    <row r="611" ht="15.75" customHeight="1" x14ac:dyDescent="0.3"/>
    <row r="612" ht="15.75" customHeight="1" x14ac:dyDescent="0.3"/>
    <row r="613" ht="15.75" customHeight="1" x14ac:dyDescent="0.3"/>
    <row r="614" ht="15.75" customHeight="1" x14ac:dyDescent="0.3"/>
    <row r="615" ht="15.75" customHeight="1" x14ac:dyDescent="0.3"/>
    <row r="616" ht="15.75" customHeight="1" x14ac:dyDescent="0.3"/>
    <row r="617" ht="15.75" customHeight="1" x14ac:dyDescent="0.3"/>
    <row r="618" ht="15.75" customHeight="1" x14ac:dyDescent="0.3"/>
    <row r="619" ht="15.75" customHeight="1" x14ac:dyDescent="0.3"/>
    <row r="620" ht="15.75" customHeight="1" x14ac:dyDescent="0.3"/>
    <row r="621" ht="15.75" customHeight="1" x14ac:dyDescent="0.3"/>
    <row r="622" ht="15.75" customHeight="1" x14ac:dyDescent="0.3"/>
    <row r="623" ht="15.75" customHeight="1" x14ac:dyDescent="0.3"/>
    <row r="624" ht="15.75" customHeight="1" x14ac:dyDescent="0.3"/>
    <row r="625" ht="15.75" customHeight="1" x14ac:dyDescent="0.3"/>
    <row r="626" ht="15.75" customHeight="1" x14ac:dyDescent="0.3"/>
    <row r="627" ht="15.75" customHeight="1" x14ac:dyDescent="0.3"/>
    <row r="628" ht="15.75" customHeight="1" x14ac:dyDescent="0.3"/>
    <row r="629" ht="15.75" customHeight="1" x14ac:dyDescent="0.3"/>
    <row r="630" ht="15.75" customHeight="1" x14ac:dyDescent="0.3"/>
    <row r="631" ht="15.75" customHeight="1" x14ac:dyDescent="0.3"/>
    <row r="632" ht="15.75" customHeight="1" x14ac:dyDescent="0.3"/>
    <row r="633" ht="15.75" customHeight="1" x14ac:dyDescent="0.3"/>
    <row r="634" ht="15.75" customHeight="1" x14ac:dyDescent="0.3"/>
    <row r="635" ht="15.75" customHeight="1" x14ac:dyDescent="0.3"/>
    <row r="636" ht="15.75" customHeight="1" x14ac:dyDescent="0.3"/>
    <row r="637" ht="15.75" customHeight="1" x14ac:dyDescent="0.3"/>
    <row r="638" ht="15.75" customHeight="1" x14ac:dyDescent="0.3"/>
    <row r="639" ht="15.75" customHeight="1" x14ac:dyDescent="0.3"/>
    <row r="640" ht="15.75" customHeight="1" x14ac:dyDescent="0.3"/>
    <row r="641" ht="15.75" customHeight="1" x14ac:dyDescent="0.3"/>
    <row r="642" ht="15.75" customHeight="1" x14ac:dyDescent="0.3"/>
    <row r="643" ht="15.75" customHeight="1" x14ac:dyDescent="0.3"/>
    <row r="644" ht="15.75" customHeight="1" x14ac:dyDescent="0.3"/>
    <row r="645" ht="15.75" customHeight="1" x14ac:dyDescent="0.3"/>
    <row r="646" ht="15.75" customHeight="1" x14ac:dyDescent="0.3"/>
    <row r="647" ht="15.75" customHeight="1" x14ac:dyDescent="0.3"/>
    <row r="648" ht="15.75" customHeight="1" x14ac:dyDescent="0.3"/>
    <row r="649" ht="15.75" customHeight="1" x14ac:dyDescent="0.3"/>
    <row r="650" ht="15.75" customHeight="1" x14ac:dyDescent="0.3"/>
    <row r="651" ht="15.75" customHeight="1" x14ac:dyDescent="0.3"/>
    <row r="652" ht="15.75" customHeight="1" x14ac:dyDescent="0.3"/>
    <row r="653" ht="15.75" customHeight="1" x14ac:dyDescent="0.3"/>
    <row r="654" ht="15.75" customHeight="1" x14ac:dyDescent="0.3"/>
    <row r="655" ht="15.75" customHeight="1" x14ac:dyDescent="0.3"/>
    <row r="656" ht="15.75" customHeight="1" x14ac:dyDescent="0.3"/>
    <row r="657" ht="15.75" customHeight="1" x14ac:dyDescent="0.3"/>
    <row r="658" ht="15.75" customHeight="1" x14ac:dyDescent="0.3"/>
    <row r="659" ht="15.75" customHeight="1" x14ac:dyDescent="0.3"/>
    <row r="660" ht="15.75" customHeight="1" x14ac:dyDescent="0.3"/>
    <row r="661" ht="15.75" customHeight="1" x14ac:dyDescent="0.3"/>
    <row r="662" ht="15.75" customHeight="1" x14ac:dyDescent="0.3"/>
    <row r="663" ht="15.75" customHeight="1" x14ac:dyDescent="0.3"/>
    <row r="664" ht="15.75" customHeight="1" x14ac:dyDescent="0.3"/>
    <row r="665" ht="15.75" customHeight="1" x14ac:dyDescent="0.3"/>
    <row r="666" ht="15.75" customHeight="1" x14ac:dyDescent="0.3"/>
    <row r="667" ht="15.75" customHeight="1" x14ac:dyDescent="0.3"/>
    <row r="668" ht="15.75" customHeight="1" x14ac:dyDescent="0.3"/>
    <row r="669" ht="15.75" customHeight="1" x14ac:dyDescent="0.3"/>
    <row r="670" ht="15.75" customHeight="1" x14ac:dyDescent="0.3"/>
    <row r="671" ht="15.75" customHeight="1" x14ac:dyDescent="0.3"/>
    <row r="672" ht="15.75" customHeight="1" x14ac:dyDescent="0.3"/>
    <row r="673" ht="15.75" customHeight="1" x14ac:dyDescent="0.3"/>
    <row r="674" ht="15.75" customHeight="1" x14ac:dyDescent="0.3"/>
    <row r="675" ht="15.75" customHeight="1" x14ac:dyDescent="0.3"/>
    <row r="676" ht="15.75" customHeight="1" x14ac:dyDescent="0.3"/>
    <row r="677" ht="15.75" customHeight="1" x14ac:dyDescent="0.3"/>
    <row r="678" ht="15.75" customHeight="1" x14ac:dyDescent="0.3"/>
    <row r="679" ht="15.75" customHeight="1" x14ac:dyDescent="0.3"/>
    <row r="680" ht="15.75" customHeight="1" x14ac:dyDescent="0.3"/>
    <row r="681" ht="15.75" customHeight="1" x14ac:dyDescent="0.3"/>
    <row r="682" ht="15.75" customHeight="1" x14ac:dyDescent="0.3"/>
    <row r="683" ht="15.75" customHeight="1" x14ac:dyDescent="0.3"/>
    <row r="684" ht="15.75" customHeight="1" x14ac:dyDescent="0.3"/>
    <row r="685" ht="15.75" customHeight="1" x14ac:dyDescent="0.3"/>
    <row r="686" ht="15.75" customHeight="1" x14ac:dyDescent="0.3"/>
    <row r="687" ht="15.75" customHeight="1" x14ac:dyDescent="0.3"/>
    <row r="688" ht="15.75" customHeight="1" x14ac:dyDescent="0.3"/>
    <row r="689" ht="15.75" customHeight="1" x14ac:dyDescent="0.3"/>
    <row r="690" ht="15.75" customHeight="1" x14ac:dyDescent="0.3"/>
    <row r="691" ht="15.75" customHeight="1" x14ac:dyDescent="0.3"/>
    <row r="692" ht="15.75" customHeight="1" x14ac:dyDescent="0.3"/>
    <row r="693" ht="15.75" customHeight="1" x14ac:dyDescent="0.3"/>
    <row r="694" ht="15.75" customHeight="1" x14ac:dyDescent="0.3"/>
    <row r="695" ht="15.75" customHeight="1" x14ac:dyDescent="0.3"/>
    <row r="696" ht="15.75" customHeight="1" x14ac:dyDescent="0.3"/>
    <row r="697" ht="15.75" customHeight="1" x14ac:dyDescent="0.3"/>
    <row r="698" ht="15.75" customHeight="1" x14ac:dyDescent="0.3"/>
    <row r="699" ht="15.75" customHeight="1" x14ac:dyDescent="0.3"/>
    <row r="700" ht="15.75" customHeight="1" x14ac:dyDescent="0.3"/>
    <row r="701" ht="15.75" customHeight="1" x14ac:dyDescent="0.3"/>
    <row r="702" ht="15.75" customHeight="1" x14ac:dyDescent="0.3"/>
    <row r="703" ht="15.75" customHeight="1" x14ac:dyDescent="0.3"/>
    <row r="704" ht="15.75" customHeight="1" x14ac:dyDescent="0.3"/>
    <row r="705" ht="15.75" customHeight="1" x14ac:dyDescent="0.3"/>
    <row r="706" ht="15.75" customHeight="1" x14ac:dyDescent="0.3"/>
    <row r="707" ht="15.75" customHeight="1" x14ac:dyDescent="0.3"/>
    <row r="708" ht="15.75" customHeight="1" x14ac:dyDescent="0.3"/>
    <row r="709" ht="15.75" customHeight="1" x14ac:dyDescent="0.3"/>
    <row r="710" ht="15.75" customHeight="1" x14ac:dyDescent="0.3"/>
    <row r="711" ht="15.75" customHeight="1" x14ac:dyDescent="0.3"/>
    <row r="712" ht="15.75" customHeight="1" x14ac:dyDescent="0.3"/>
    <row r="713" ht="15.75" customHeight="1" x14ac:dyDescent="0.3"/>
    <row r="714" ht="15.75" customHeight="1" x14ac:dyDescent="0.3"/>
    <row r="715" ht="15.75" customHeight="1" x14ac:dyDescent="0.3"/>
    <row r="716" ht="15.75" customHeight="1" x14ac:dyDescent="0.3"/>
    <row r="717" ht="15.75" customHeight="1" x14ac:dyDescent="0.3"/>
    <row r="718" ht="15.75" customHeight="1" x14ac:dyDescent="0.3"/>
    <row r="719" ht="15.75" customHeight="1" x14ac:dyDescent="0.3"/>
    <row r="720" ht="15.75" customHeight="1" x14ac:dyDescent="0.3"/>
    <row r="721" ht="15.75" customHeight="1" x14ac:dyDescent="0.3"/>
    <row r="722" ht="15.75" customHeight="1" x14ac:dyDescent="0.3"/>
    <row r="723" ht="15.75" customHeight="1" x14ac:dyDescent="0.3"/>
    <row r="724" ht="15.75" customHeight="1" x14ac:dyDescent="0.3"/>
    <row r="725" ht="15.75" customHeight="1" x14ac:dyDescent="0.3"/>
    <row r="726" ht="15.75" customHeight="1" x14ac:dyDescent="0.3"/>
    <row r="727" ht="15.75" customHeight="1" x14ac:dyDescent="0.3"/>
    <row r="728" ht="15.75" customHeight="1" x14ac:dyDescent="0.3"/>
    <row r="729" ht="15.75" customHeight="1" x14ac:dyDescent="0.3"/>
    <row r="730" ht="15.75" customHeight="1" x14ac:dyDescent="0.3"/>
    <row r="731" ht="15.75" customHeight="1" x14ac:dyDescent="0.3"/>
    <row r="732" ht="15.75" customHeight="1" x14ac:dyDescent="0.3"/>
    <row r="733" ht="15.75" customHeight="1" x14ac:dyDescent="0.3"/>
    <row r="734" ht="15.75" customHeight="1" x14ac:dyDescent="0.3"/>
    <row r="735" ht="15.75" customHeight="1" x14ac:dyDescent="0.3"/>
    <row r="736" ht="15.75" customHeight="1" x14ac:dyDescent="0.3"/>
    <row r="737" ht="15.75" customHeight="1" x14ac:dyDescent="0.3"/>
    <row r="738" ht="15.75" customHeight="1" x14ac:dyDescent="0.3"/>
    <row r="739" ht="15.75" customHeight="1" x14ac:dyDescent="0.3"/>
    <row r="740" ht="15.75" customHeight="1" x14ac:dyDescent="0.3"/>
    <row r="741" ht="15.75" customHeight="1" x14ac:dyDescent="0.3"/>
    <row r="742" ht="15.75" customHeight="1" x14ac:dyDescent="0.3"/>
    <row r="743" ht="15.75" customHeight="1" x14ac:dyDescent="0.3"/>
    <row r="744" ht="15.75" customHeight="1" x14ac:dyDescent="0.3"/>
    <row r="745" ht="15.75" customHeight="1" x14ac:dyDescent="0.3"/>
    <row r="746" ht="15.75" customHeight="1" x14ac:dyDescent="0.3"/>
    <row r="747" ht="15.75" customHeight="1" x14ac:dyDescent="0.3"/>
    <row r="748" ht="15.75" customHeight="1" x14ac:dyDescent="0.3"/>
    <row r="749" ht="15.75" customHeight="1" x14ac:dyDescent="0.3"/>
    <row r="750" ht="15.75" customHeight="1" x14ac:dyDescent="0.3"/>
    <row r="751" ht="15.75" customHeight="1" x14ac:dyDescent="0.3"/>
    <row r="752" ht="15.75" customHeight="1" x14ac:dyDescent="0.3"/>
    <row r="753" ht="15.75" customHeight="1" x14ac:dyDescent="0.3"/>
    <row r="754" ht="15.75" customHeight="1" x14ac:dyDescent="0.3"/>
    <row r="755" ht="15.75" customHeight="1" x14ac:dyDescent="0.3"/>
    <row r="756" ht="15.75" customHeight="1" x14ac:dyDescent="0.3"/>
    <row r="757" ht="15.75" customHeight="1" x14ac:dyDescent="0.3"/>
    <row r="758" ht="15.75" customHeight="1" x14ac:dyDescent="0.3"/>
    <row r="759" ht="15.75" customHeight="1" x14ac:dyDescent="0.3"/>
    <row r="760" ht="15.75" customHeight="1" x14ac:dyDescent="0.3"/>
    <row r="761" ht="15.75" customHeight="1" x14ac:dyDescent="0.3"/>
    <row r="762" ht="15.75" customHeight="1" x14ac:dyDescent="0.3"/>
    <row r="763" ht="15.75" customHeight="1" x14ac:dyDescent="0.3"/>
    <row r="764" ht="15.75" customHeight="1" x14ac:dyDescent="0.3"/>
    <row r="765" ht="15.75" customHeight="1" x14ac:dyDescent="0.3"/>
    <row r="766" ht="15.75" customHeight="1" x14ac:dyDescent="0.3"/>
    <row r="767" ht="15.75" customHeight="1" x14ac:dyDescent="0.3"/>
    <row r="768" ht="15.75" customHeight="1" x14ac:dyDescent="0.3"/>
    <row r="769" ht="15.75" customHeight="1" x14ac:dyDescent="0.3"/>
    <row r="770" ht="15.75" customHeight="1" x14ac:dyDescent="0.3"/>
    <row r="771" ht="15.75" customHeight="1" x14ac:dyDescent="0.3"/>
    <row r="772" ht="15.75" customHeight="1" x14ac:dyDescent="0.3"/>
    <row r="773" ht="15.75" customHeight="1" x14ac:dyDescent="0.3"/>
    <row r="774" ht="15.75" customHeight="1" x14ac:dyDescent="0.3"/>
    <row r="775" ht="15.75" customHeight="1" x14ac:dyDescent="0.3"/>
    <row r="776" ht="15.75" customHeight="1" x14ac:dyDescent="0.3"/>
    <row r="777" ht="15.75" customHeight="1" x14ac:dyDescent="0.3"/>
    <row r="778" ht="15.75" customHeight="1" x14ac:dyDescent="0.3"/>
    <row r="779" ht="15.75" customHeight="1" x14ac:dyDescent="0.3"/>
    <row r="780" ht="15.75" customHeight="1" x14ac:dyDescent="0.3"/>
    <row r="781" ht="15.75" customHeight="1" x14ac:dyDescent="0.3"/>
    <row r="782" ht="15.75" customHeight="1" x14ac:dyDescent="0.3"/>
    <row r="783" ht="15.75" customHeight="1" x14ac:dyDescent="0.3"/>
    <row r="784" ht="15.75" customHeight="1" x14ac:dyDescent="0.3"/>
    <row r="785" ht="15.75" customHeight="1" x14ac:dyDescent="0.3"/>
    <row r="786" ht="15.75" customHeight="1" x14ac:dyDescent="0.3"/>
    <row r="787" ht="15.75" customHeight="1" x14ac:dyDescent="0.3"/>
    <row r="788" ht="15.75" customHeight="1" x14ac:dyDescent="0.3"/>
    <row r="789" ht="15.75" customHeight="1" x14ac:dyDescent="0.3"/>
    <row r="790" ht="15.75" customHeight="1" x14ac:dyDescent="0.3"/>
    <row r="791" ht="15.75" customHeight="1" x14ac:dyDescent="0.3"/>
    <row r="792" ht="15.75" customHeight="1" x14ac:dyDescent="0.3"/>
    <row r="793" ht="15.75" customHeight="1" x14ac:dyDescent="0.3"/>
    <row r="794" ht="15.75" customHeight="1" x14ac:dyDescent="0.3"/>
    <row r="795" ht="15.75" customHeight="1" x14ac:dyDescent="0.3"/>
    <row r="796" ht="15.75" customHeight="1" x14ac:dyDescent="0.3"/>
    <row r="797" ht="15.75" customHeight="1" x14ac:dyDescent="0.3"/>
    <row r="798" ht="15.75" customHeight="1" x14ac:dyDescent="0.3"/>
    <row r="799" ht="15.75" customHeight="1" x14ac:dyDescent="0.3"/>
    <row r="800" ht="15.75" customHeight="1" x14ac:dyDescent="0.3"/>
    <row r="801" ht="15.75" customHeight="1" x14ac:dyDescent="0.3"/>
    <row r="802" ht="15.75" customHeight="1" x14ac:dyDescent="0.3"/>
    <row r="803" ht="15.75" customHeight="1" x14ac:dyDescent="0.3"/>
    <row r="804" ht="15.75" customHeight="1" x14ac:dyDescent="0.3"/>
    <row r="805" ht="15.75" customHeight="1" x14ac:dyDescent="0.3"/>
    <row r="806" ht="15.75" customHeight="1" x14ac:dyDescent="0.3"/>
    <row r="807" ht="15.75" customHeight="1" x14ac:dyDescent="0.3"/>
    <row r="808" ht="15.75" customHeight="1" x14ac:dyDescent="0.3"/>
    <row r="809" ht="15.75" customHeight="1" x14ac:dyDescent="0.3"/>
    <row r="810" ht="15.75" customHeight="1" x14ac:dyDescent="0.3"/>
    <row r="811" ht="15.75" customHeight="1" x14ac:dyDescent="0.3"/>
    <row r="812" ht="15.75" customHeight="1" x14ac:dyDescent="0.3"/>
    <row r="813" ht="15.75" customHeight="1" x14ac:dyDescent="0.3"/>
    <row r="814" ht="15.75" customHeight="1" x14ac:dyDescent="0.3"/>
    <row r="815" ht="15.75" customHeight="1" x14ac:dyDescent="0.3"/>
    <row r="816" ht="15.75" customHeight="1" x14ac:dyDescent="0.3"/>
    <row r="817" ht="15.75" customHeight="1" x14ac:dyDescent="0.3"/>
    <row r="818" ht="15.75" customHeight="1" x14ac:dyDescent="0.3"/>
    <row r="819" ht="15.75" customHeight="1" x14ac:dyDescent="0.3"/>
    <row r="820" ht="15.75" customHeight="1" x14ac:dyDescent="0.3"/>
    <row r="821" ht="15.75" customHeight="1" x14ac:dyDescent="0.3"/>
    <row r="822" ht="15.75" customHeight="1" x14ac:dyDescent="0.3"/>
    <row r="823" ht="15.75" customHeight="1" x14ac:dyDescent="0.3"/>
    <row r="824" ht="15.75" customHeight="1" x14ac:dyDescent="0.3"/>
    <row r="825" ht="15.75" customHeight="1" x14ac:dyDescent="0.3"/>
    <row r="826" ht="15.75" customHeight="1" x14ac:dyDescent="0.3"/>
    <row r="827" ht="15.75" customHeight="1" x14ac:dyDescent="0.3"/>
    <row r="828" ht="15.75" customHeight="1" x14ac:dyDescent="0.3"/>
    <row r="829" ht="15.75" customHeight="1" x14ac:dyDescent="0.3"/>
    <row r="830" ht="15.75" customHeight="1" x14ac:dyDescent="0.3"/>
    <row r="831" ht="15.75" customHeight="1" x14ac:dyDescent="0.3"/>
    <row r="832" ht="15.75" customHeight="1" x14ac:dyDescent="0.3"/>
    <row r="833" ht="15.75" customHeight="1" x14ac:dyDescent="0.3"/>
    <row r="834" ht="15.75" customHeight="1" x14ac:dyDescent="0.3"/>
    <row r="835" ht="15.75" customHeight="1" x14ac:dyDescent="0.3"/>
    <row r="836" ht="15.75" customHeight="1" x14ac:dyDescent="0.3"/>
    <row r="837" ht="15.75" customHeight="1" x14ac:dyDescent="0.3"/>
    <row r="838" ht="15.75" customHeight="1" x14ac:dyDescent="0.3"/>
    <row r="839" ht="15.75" customHeight="1" x14ac:dyDescent="0.3"/>
    <row r="840" ht="15.75" customHeight="1" x14ac:dyDescent="0.3"/>
    <row r="841" ht="15.75" customHeight="1" x14ac:dyDescent="0.3"/>
    <row r="842" ht="15.75" customHeight="1" x14ac:dyDescent="0.3"/>
    <row r="843" ht="15.75" customHeight="1" x14ac:dyDescent="0.3"/>
    <row r="844" ht="15.75" customHeight="1" x14ac:dyDescent="0.3"/>
    <row r="845" ht="15.75" customHeight="1" x14ac:dyDescent="0.3"/>
    <row r="846" ht="15.75" customHeight="1" x14ac:dyDescent="0.3"/>
    <row r="847" ht="15.75" customHeight="1" x14ac:dyDescent="0.3"/>
    <row r="848" ht="15.75" customHeight="1" x14ac:dyDescent="0.3"/>
    <row r="849" ht="15.75" customHeight="1" x14ac:dyDescent="0.3"/>
    <row r="850" ht="15.75" customHeight="1" x14ac:dyDescent="0.3"/>
    <row r="851" ht="15.75" customHeight="1" x14ac:dyDescent="0.3"/>
    <row r="852" ht="15.75" customHeight="1" x14ac:dyDescent="0.3"/>
    <row r="853" ht="15.75" customHeight="1" x14ac:dyDescent="0.3"/>
    <row r="854" ht="15.75" customHeight="1" x14ac:dyDescent="0.3"/>
    <row r="855" ht="15.75" customHeight="1" x14ac:dyDescent="0.3"/>
    <row r="856" ht="15.75" customHeight="1" x14ac:dyDescent="0.3"/>
    <row r="857" ht="15.75" customHeight="1" x14ac:dyDescent="0.3"/>
    <row r="858" ht="15.75" customHeight="1" x14ac:dyDescent="0.3"/>
    <row r="859" ht="15.75" customHeight="1" x14ac:dyDescent="0.3"/>
    <row r="860" ht="15.75" customHeight="1" x14ac:dyDescent="0.3"/>
    <row r="861" ht="15.75" customHeight="1" x14ac:dyDescent="0.3"/>
    <row r="862" ht="15.75" customHeight="1" x14ac:dyDescent="0.3"/>
    <row r="863" ht="15.75" customHeight="1" x14ac:dyDescent="0.3"/>
    <row r="864" ht="15.75" customHeight="1" x14ac:dyDescent="0.3"/>
    <row r="865" ht="15.75" customHeight="1" x14ac:dyDescent="0.3"/>
    <row r="866" ht="15.75" customHeight="1" x14ac:dyDescent="0.3"/>
    <row r="867" ht="15.75" customHeight="1" x14ac:dyDescent="0.3"/>
    <row r="868" ht="15.75" customHeight="1" x14ac:dyDescent="0.3"/>
    <row r="869" ht="15.75" customHeight="1" x14ac:dyDescent="0.3"/>
    <row r="870" ht="15.75" customHeight="1" x14ac:dyDescent="0.3"/>
    <row r="871" ht="15.75" customHeight="1" x14ac:dyDescent="0.3"/>
    <row r="872" ht="15.75" customHeight="1" x14ac:dyDescent="0.3"/>
    <row r="873" ht="15.75" customHeight="1" x14ac:dyDescent="0.3"/>
    <row r="874" ht="15.75" customHeight="1" x14ac:dyDescent="0.3"/>
    <row r="875" ht="15.75" customHeight="1" x14ac:dyDescent="0.3"/>
    <row r="876" ht="15.75" customHeight="1" x14ac:dyDescent="0.3"/>
    <row r="877" ht="15.75" customHeight="1" x14ac:dyDescent="0.3"/>
    <row r="878" ht="15.75" customHeight="1" x14ac:dyDescent="0.3"/>
    <row r="879" ht="15.75" customHeight="1" x14ac:dyDescent="0.3"/>
    <row r="880" ht="15.75" customHeight="1" x14ac:dyDescent="0.3"/>
    <row r="881" ht="15.75" customHeight="1" x14ac:dyDescent="0.3"/>
    <row r="882" ht="15.75" customHeight="1" x14ac:dyDescent="0.3"/>
    <row r="883" ht="15.75" customHeight="1" x14ac:dyDescent="0.3"/>
    <row r="884" ht="15.75" customHeight="1" x14ac:dyDescent="0.3"/>
    <row r="885" ht="15.75" customHeight="1" x14ac:dyDescent="0.3"/>
    <row r="886" ht="15.75" customHeight="1" x14ac:dyDescent="0.3"/>
    <row r="887" ht="15.75" customHeight="1" x14ac:dyDescent="0.3"/>
    <row r="888" ht="15.75" customHeight="1" x14ac:dyDescent="0.3"/>
    <row r="889" ht="15.75" customHeight="1" x14ac:dyDescent="0.3"/>
    <row r="890" ht="15.75" customHeight="1" x14ac:dyDescent="0.3"/>
    <row r="891" ht="15.75" customHeight="1" x14ac:dyDescent="0.3"/>
    <row r="892" ht="15.75" customHeight="1" x14ac:dyDescent="0.3"/>
    <row r="893" ht="15.75" customHeight="1" x14ac:dyDescent="0.3"/>
    <row r="894" ht="15.75" customHeight="1" x14ac:dyDescent="0.3"/>
    <row r="895" ht="15.75" customHeight="1" x14ac:dyDescent="0.3"/>
    <row r="896" ht="15.75" customHeight="1" x14ac:dyDescent="0.3"/>
    <row r="897" ht="15.75" customHeight="1" x14ac:dyDescent="0.3"/>
    <row r="898" ht="15.75" customHeight="1" x14ac:dyDescent="0.3"/>
    <row r="899" ht="15.75" customHeight="1" x14ac:dyDescent="0.3"/>
    <row r="900" ht="15.75" customHeight="1" x14ac:dyDescent="0.3"/>
    <row r="901" ht="15.75" customHeight="1" x14ac:dyDescent="0.3"/>
    <row r="902" ht="15.75" customHeight="1" x14ac:dyDescent="0.3"/>
    <row r="903" ht="15.75" customHeight="1" x14ac:dyDescent="0.3"/>
    <row r="904" ht="15.75" customHeight="1" x14ac:dyDescent="0.3"/>
    <row r="905" ht="15.75" customHeight="1" x14ac:dyDescent="0.3"/>
    <row r="906" ht="15.75" customHeight="1" x14ac:dyDescent="0.3"/>
    <row r="907" ht="15.75" customHeight="1" x14ac:dyDescent="0.3"/>
    <row r="908" ht="15.75" customHeight="1" x14ac:dyDescent="0.3"/>
    <row r="909" ht="15.75" customHeight="1" x14ac:dyDescent="0.3"/>
    <row r="910" ht="15.75" customHeight="1" x14ac:dyDescent="0.3"/>
    <row r="911" ht="15.75" customHeight="1" x14ac:dyDescent="0.3"/>
    <row r="912" ht="15.75" customHeight="1" x14ac:dyDescent="0.3"/>
    <row r="913" ht="15.75" customHeight="1" x14ac:dyDescent="0.3"/>
    <row r="914" ht="15.75" customHeight="1" x14ac:dyDescent="0.3"/>
    <row r="915" ht="15.75" customHeight="1" x14ac:dyDescent="0.3"/>
    <row r="916" ht="15.75" customHeight="1" x14ac:dyDescent="0.3"/>
    <row r="917" ht="15.75" customHeight="1" x14ac:dyDescent="0.3"/>
    <row r="918" ht="15.75" customHeight="1" x14ac:dyDescent="0.3"/>
    <row r="919" ht="15.75" customHeight="1" x14ac:dyDescent="0.3"/>
    <row r="920" ht="15.75" customHeight="1" x14ac:dyDescent="0.3"/>
    <row r="921" ht="15.75" customHeight="1" x14ac:dyDescent="0.3"/>
    <row r="922" ht="15.75" customHeight="1" x14ac:dyDescent="0.3"/>
    <row r="923" ht="15.75" customHeight="1" x14ac:dyDescent="0.3"/>
    <row r="924" ht="15.75" customHeight="1" x14ac:dyDescent="0.3"/>
    <row r="925" ht="15.75" customHeight="1" x14ac:dyDescent="0.3"/>
    <row r="926" ht="15.75" customHeight="1" x14ac:dyDescent="0.3"/>
    <row r="927" ht="15.75" customHeight="1" x14ac:dyDescent="0.3"/>
    <row r="928" ht="15.75" customHeight="1" x14ac:dyDescent="0.3"/>
    <row r="929" ht="15.75" customHeight="1" x14ac:dyDescent="0.3"/>
    <row r="930" ht="15.75" customHeight="1" x14ac:dyDescent="0.3"/>
    <row r="931" ht="15.75" customHeight="1" x14ac:dyDescent="0.3"/>
    <row r="932" ht="15.75" customHeight="1" x14ac:dyDescent="0.3"/>
    <row r="933" ht="15.75" customHeight="1" x14ac:dyDescent="0.3"/>
    <row r="934" ht="15.75" customHeight="1" x14ac:dyDescent="0.3"/>
    <row r="935" ht="15.75" customHeight="1" x14ac:dyDescent="0.3"/>
    <row r="936" ht="15.75" customHeight="1" x14ac:dyDescent="0.3"/>
    <row r="937" ht="15.75" customHeight="1" x14ac:dyDescent="0.3"/>
    <row r="938" ht="15.75" customHeight="1" x14ac:dyDescent="0.3"/>
    <row r="939" ht="15.75" customHeight="1" x14ac:dyDescent="0.3"/>
    <row r="940" ht="15.75" customHeight="1" x14ac:dyDescent="0.3"/>
    <row r="941" ht="15.75" customHeight="1" x14ac:dyDescent="0.3"/>
    <row r="942" ht="15.75" customHeight="1" x14ac:dyDescent="0.3"/>
    <row r="943" ht="15.75" customHeight="1" x14ac:dyDescent="0.3"/>
    <row r="944" ht="15.75" customHeight="1" x14ac:dyDescent="0.3"/>
    <row r="945" ht="15.75" customHeight="1" x14ac:dyDescent="0.3"/>
    <row r="946" ht="15.75" customHeight="1" x14ac:dyDescent="0.3"/>
    <row r="947" ht="15.75" customHeight="1" x14ac:dyDescent="0.3"/>
    <row r="948" ht="15.75" customHeight="1" x14ac:dyDescent="0.3"/>
    <row r="949" ht="15.75" customHeight="1" x14ac:dyDescent="0.3"/>
  </sheetData>
  <sheetProtection formatRows="0"/>
  <mergeCells count="4">
    <mergeCell ref="H19:K19"/>
    <mergeCell ref="B3:E3"/>
    <mergeCell ref="B11:G11"/>
    <mergeCell ref="B2:G2"/>
  </mergeCells>
  <pageMargins left="0.23622047244094491" right="0.23622047244094491" top="0.74803149606299213" bottom="0.74803149606299213" header="0.31496062992125984" footer="0.31496062992125984"/>
  <pageSetup paperSize="9" scale="21" fitToHeight="0" orientation="landscape" r:id="rId1"/>
  <ignoredErrors>
    <ignoredError sqref="G16" formula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57154A-A166-4160-A9CB-C3935D74D1C3}">
  <sheetPr>
    <tabColor theme="8" tint="0.59999389629810485"/>
  </sheetPr>
  <dimension ref="B1:K101"/>
  <sheetViews>
    <sheetView showGridLines="0" zoomScale="80" zoomScaleNormal="80" zoomScaleSheetLayoutView="100" workbookViewId="0">
      <selection activeCell="G10" sqref="G10"/>
    </sheetView>
  </sheetViews>
  <sheetFormatPr defaultColWidth="9.1796875" defaultRowHeight="15" x14ac:dyDescent="0.35"/>
  <cols>
    <col min="1" max="1" width="2.81640625" style="40" customWidth="1"/>
    <col min="2" max="2" width="9.26953125" style="56" customWidth="1"/>
    <col min="3" max="3" width="56.81640625" style="40" customWidth="1"/>
    <col min="4" max="4" width="23.1796875" style="40" customWidth="1"/>
    <col min="5" max="5" width="26.1796875" style="40" customWidth="1"/>
    <col min="6" max="6" width="36.6328125" style="40" customWidth="1"/>
    <col min="7" max="7" width="30.26953125" style="40" customWidth="1"/>
    <col min="8" max="8" width="40.36328125" style="40" customWidth="1"/>
    <col min="9" max="9" width="19.54296875" style="40" bestFit="1" customWidth="1"/>
    <col min="10" max="10" width="19" style="40" bestFit="1" customWidth="1"/>
    <col min="11" max="11" width="19.54296875" style="40" bestFit="1" customWidth="1"/>
    <col min="12" max="16384" width="9.1796875" style="40"/>
  </cols>
  <sheetData>
    <row r="1" spans="2:11" ht="12.75" customHeight="1" x14ac:dyDescent="0.35"/>
    <row r="2" spans="2:11" s="14" customFormat="1" ht="24" customHeight="1" x14ac:dyDescent="0.35">
      <c r="B2" s="267" t="s">
        <v>128</v>
      </c>
      <c r="C2" s="268"/>
      <c r="D2" s="268"/>
      <c r="E2" s="268"/>
      <c r="F2" s="268"/>
      <c r="G2" s="268"/>
      <c r="H2" s="269"/>
    </row>
    <row r="3" spans="2:11" s="14" customFormat="1" ht="16" customHeight="1" x14ac:dyDescent="0.35">
      <c r="B3" s="223" t="s">
        <v>1</v>
      </c>
      <c r="C3" s="270" t="s">
        <v>54</v>
      </c>
      <c r="D3" s="270"/>
      <c r="E3" s="270"/>
      <c r="F3" s="270"/>
      <c r="G3" s="270"/>
      <c r="H3" s="224" t="s">
        <v>165</v>
      </c>
    </row>
    <row r="4" spans="2:11" s="14" customFormat="1" ht="16" customHeight="1" x14ac:dyDescent="0.35">
      <c r="B4" s="223" t="s">
        <v>2</v>
      </c>
      <c r="C4" s="270" t="s">
        <v>55</v>
      </c>
      <c r="D4" s="270"/>
      <c r="E4" s="270"/>
      <c r="F4" s="270"/>
      <c r="G4" s="270"/>
      <c r="H4" s="224" t="s">
        <v>215</v>
      </c>
    </row>
    <row r="5" spans="2:11" s="14" customFormat="1" ht="16" customHeight="1" x14ac:dyDescent="0.35">
      <c r="B5" s="223" t="s">
        <v>3</v>
      </c>
      <c r="C5" s="261" t="s">
        <v>56</v>
      </c>
      <c r="D5" s="261"/>
      <c r="E5" s="261"/>
      <c r="F5" s="261"/>
      <c r="G5" s="261"/>
      <c r="H5" s="224"/>
    </row>
    <row r="6" spans="2:11" s="14" customFormat="1" ht="16" customHeight="1" x14ac:dyDescent="0.35">
      <c r="B6" s="223" t="s">
        <v>5</v>
      </c>
      <c r="C6" s="261" t="s">
        <v>57</v>
      </c>
      <c r="D6" s="261"/>
      <c r="E6" s="261"/>
      <c r="F6" s="261"/>
      <c r="G6" s="261"/>
      <c r="H6" s="224" t="s">
        <v>4</v>
      </c>
    </row>
    <row r="7" spans="2:11" s="14" customFormat="1" ht="16" customHeight="1" x14ac:dyDescent="0.35">
      <c r="B7" s="223" t="s">
        <v>6</v>
      </c>
      <c r="C7" s="260" t="s">
        <v>58</v>
      </c>
      <c r="D7" s="260"/>
      <c r="E7" s="260"/>
      <c r="F7" s="260"/>
      <c r="G7" s="260"/>
      <c r="H7" s="224" t="s">
        <v>152</v>
      </c>
    </row>
    <row r="8" spans="2:11" s="14" customFormat="1" ht="16" customHeight="1" x14ac:dyDescent="0.35">
      <c r="B8" s="223" t="s">
        <v>7</v>
      </c>
      <c r="C8" s="261" t="s">
        <v>59</v>
      </c>
      <c r="D8" s="261"/>
      <c r="E8" s="261"/>
      <c r="F8" s="261"/>
      <c r="G8" s="261"/>
      <c r="H8" s="224">
        <v>12</v>
      </c>
    </row>
    <row r="9" spans="2:11" s="14" customFormat="1" ht="16" customHeight="1" x14ac:dyDescent="0.35">
      <c r="B9" s="223" t="s">
        <v>31</v>
      </c>
      <c r="C9" s="261" t="s">
        <v>129</v>
      </c>
      <c r="D9" s="261"/>
      <c r="E9" s="261"/>
      <c r="F9" s="261"/>
      <c r="G9" s="261"/>
      <c r="H9" s="224">
        <v>120</v>
      </c>
    </row>
    <row r="10" spans="2:11" s="14" customFormat="1" ht="8.15" customHeight="1" x14ac:dyDescent="0.35">
      <c r="B10" s="225"/>
      <c r="C10" s="225"/>
      <c r="D10" s="225"/>
      <c r="E10" s="225"/>
      <c r="F10" s="225"/>
      <c r="G10" s="225"/>
      <c r="H10" s="225"/>
    </row>
    <row r="11" spans="2:11" s="14" customFormat="1" ht="19.5" customHeight="1" x14ac:dyDescent="0.35">
      <c r="B11" s="226"/>
      <c r="C11" s="227"/>
      <c r="D11" s="227"/>
      <c r="E11" s="227"/>
      <c r="F11" s="227"/>
      <c r="G11" s="227"/>
      <c r="H11" s="227"/>
      <c r="I11" s="259"/>
      <c r="J11" s="259"/>
      <c r="K11" s="259"/>
    </row>
    <row r="12" spans="2:11" s="14" customFormat="1" ht="18.75" customHeight="1" x14ac:dyDescent="0.35">
      <c r="B12" s="262" t="s">
        <v>130</v>
      </c>
      <c r="C12" s="263"/>
      <c r="D12" s="263"/>
      <c r="E12" s="263"/>
      <c r="F12" s="263"/>
      <c r="G12" s="263"/>
      <c r="H12" s="264"/>
      <c r="I12" s="127"/>
      <c r="J12" s="127"/>
      <c r="K12" s="127"/>
    </row>
    <row r="13" spans="2:11" s="14" customFormat="1" ht="32.25" customHeight="1" x14ac:dyDescent="0.35">
      <c r="B13" s="228" t="s">
        <v>131</v>
      </c>
      <c r="C13" s="229" t="s">
        <v>132</v>
      </c>
      <c r="D13" s="230" t="s">
        <v>133</v>
      </c>
      <c r="E13" s="230" t="s">
        <v>134</v>
      </c>
      <c r="F13" s="230" t="s">
        <v>135</v>
      </c>
      <c r="G13" s="230" t="s">
        <v>150</v>
      </c>
      <c r="H13" s="231" t="s">
        <v>151</v>
      </c>
      <c r="I13" s="128"/>
      <c r="J13" s="128"/>
      <c r="K13" s="128"/>
    </row>
    <row r="14" spans="2:11" s="14" customFormat="1" ht="20.149999999999999" customHeight="1" x14ac:dyDescent="0.35">
      <c r="B14" s="232">
        <v>1</v>
      </c>
      <c r="C14" s="233" t="s">
        <v>194</v>
      </c>
      <c r="D14" s="234">
        <v>15</v>
      </c>
      <c r="E14" s="234">
        <v>2</v>
      </c>
      <c r="F14" s="234">
        <f>D14*E14</f>
        <v>30</v>
      </c>
      <c r="G14" s="235">
        <v>17100.68</v>
      </c>
      <c r="H14" s="236">
        <f>G14*D14</f>
        <v>256510.2</v>
      </c>
      <c r="I14" s="129"/>
      <c r="J14" s="129"/>
      <c r="K14" s="129"/>
    </row>
    <row r="15" spans="2:11" s="14" customFormat="1" ht="19.5" customHeight="1" x14ac:dyDescent="0.35">
      <c r="B15" s="232">
        <v>2</v>
      </c>
      <c r="C15" s="233" t="s">
        <v>195</v>
      </c>
      <c r="D15" s="234">
        <v>12</v>
      </c>
      <c r="E15" s="234">
        <v>2</v>
      </c>
      <c r="F15" s="234">
        <f>D15*E15</f>
        <v>24</v>
      </c>
      <c r="G15" s="235">
        <v>18723.45</v>
      </c>
      <c r="H15" s="236">
        <f>G15*D15</f>
        <v>224681.40000000002</v>
      </c>
      <c r="I15" s="129"/>
      <c r="J15" s="129"/>
      <c r="K15" s="129"/>
    </row>
    <row r="16" spans="2:11" s="14" customFormat="1" ht="19.5" customHeight="1" thickBot="1" x14ac:dyDescent="0.4">
      <c r="B16" s="232">
        <v>3</v>
      </c>
      <c r="C16" s="233" t="s">
        <v>214</v>
      </c>
      <c r="D16" s="234">
        <v>1</v>
      </c>
      <c r="E16" s="234">
        <v>1</v>
      </c>
      <c r="F16" s="237">
        <v>1</v>
      </c>
      <c r="G16" s="238">
        <v>10407.42</v>
      </c>
      <c r="H16" s="236">
        <f>G16*D16</f>
        <v>10407.42</v>
      </c>
      <c r="I16" s="129"/>
      <c r="J16" s="129"/>
      <c r="K16" s="129"/>
    </row>
    <row r="17" spans="2:11" s="14" customFormat="1" ht="19.5" customHeight="1" thickBot="1" x14ac:dyDescent="0.5">
      <c r="B17" s="239"/>
      <c r="C17" s="239"/>
      <c r="D17" s="239"/>
      <c r="E17" s="239"/>
      <c r="F17" s="240" t="s">
        <v>196</v>
      </c>
      <c r="G17" s="241"/>
      <c r="H17" s="242">
        <f>SUM(H14:H16)</f>
        <v>491599.02</v>
      </c>
      <c r="I17" s="129"/>
      <c r="J17" s="129"/>
      <c r="K17" s="129"/>
    </row>
    <row r="18" spans="2:11" s="14" customFormat="1" ht="19.5" customHeight="1" thickBot="1" x14ac:dyDescent="0.4">
      <c r="B18" s="243"/>
      <c r="C18" s="243"/>
      <c r="D18" s="243"/>
      <c r="E18" s="243"/>
      <c r="F18" s="265" t="s">
        <v>197</v>
      </c>
      <c r="G18" s="266"/>
      <c r="H18" s="244">
        <f>H17*12</f>
        <v>5899188.2400000002</v>
      </c>
      <c r="I18" s="130"/>
      <c r="J18" s="129"/>
      <c r="K18" s="129"/>
    </row>
    <row r="19" spans="2:11" s="14" customFormat="1" ht="19.5" customHeight="1" x14ac:dyDescent="0.35">
      <c r="B19" s="195"/>
      <c r="C19" s="196"/>
      <c r="D19" s="197"/>
      <c r="E19" s="197"/>
      <c r="F19" s="197"/>
      <c r="G19" s="198"/>
      <c r="H19" s="199"/>
      <c r="I19" s="129"/>
      <c r="J19" s="129"/>
      <c r="K19" s="129"/>
    </row>
    <row r="20" spans="2:11" s="14" customFormat="1" ht="19.5" customHeight="1" x14ac:dyDescent="0.35">
      <c r="B20" s="195"/>
      <c r="C20" s="196"/>
      <c r="D20" s="197"/>
      <c r="E20" s="197"/>
      <c r="F20" s="197"/>
      <c r="G20" s="198"/>
      <c r="H20" s="199"/>
      <c r="I20" s="129"/>
      <c r="J20" s="129"/>
      <c r="K20" s="129"/>
    </row>
    <row r="21" spans="2:11" ht="21.75" customHeight="1" x14ac:dyDescent="0.35">
      <c r="B21"/>
      <c r="C21"/>
      <c r="D21"/>
      <c r="E21"/>
      <c r="F21" s="202"/>
      <c r="G21" s="202"/>
      <c r="H21" s="200"/>
      <c r="K21" s="129"/>
    </row>
    <row r="22" spans="2:11" ht="25.5" customHeight="1" x14ac:dyDescent="0.35">
      <c r="B22"/>
      <c r="C22"/>
      <c r="D22"/>
      <c r="E22"/>
      <c r="F22" s="202"/>
      <c r="G22" s="202"/>
      <c r="H22" s="200"/>
      <c r="I22" s="131"/>
    </row>
    <row r="23" spans="2:11" ht="25.5" customHeight="1" x14ac:dyDescent="0.35">
      <c r="B23"/>
      <c r="C23"/>
      <c r="D23"/>
      <c r="E23"/>
      <c r="F23" s="202"/>
      <c r="G23" s="202"/>
      <c r="H23" s="201"/>
    </row>
    <row r="24" spans="2:11" ht="25.5" customHeight="1" x14ac:dyDescent="0.35">
      <c r="B24"/>
      <c r="C24"/>
      <c r="D24"/>
      <c r="E24"/>
      <c r="F24" s="202"/>
      <c r="G24" s="202"/>
      <c r="H24" s="201"/>
    </row>
    <row r="25" spans="2:11" ht="23.25" customHeight="1" x14ac:dyDescent="0.35">
      <c r="B25"/>
      <c r="C25"/>
      <c r="D25"/>
      <c r="E25"/>
      <c r="F25" s="202"/>
      <c r="G25" s="202"/>
      <c r="H25" s="201"/>
      <c r="I25" s="131"/>
    </row>
    <row r="26" spans="2:11" x14ac:dyDescent="0.35">
      <c r="F26" s="203"/>
      <c r="G26" s="203"/>
    </row>
    <row r="101" spans="6:6" x14ac:dyDescent="0.35">
      <c r="F101" s="40">
        <v>0</v>
      </c>
    </row>
  </sheetData>
  <mergeCells count="11">
    <mergeCell ref="F18:G18"/>
    <mergeCell ref="B2:H2"/>
    <mergeCell ref="C3:G3"/>
    <mergeCell ref="C4:G4"/>
    <mergeCell ref="C5:G5"/>
    <mergeCell ref="C6:G6"/>
    <mergeCell ref="I11:K11"/>
    <mergeCell ref="C7:G7"/>
    <mergeCell ref="C8:G8"/>
    <mergeCell ref="C9:G9"/>
    <mergeCell ref="B12:H12"/>
  </mergeCells>
  <printOptions horizontalCentered="1" verticalCentered="1"/>
  <pageMargins left="0.19685039370078741" right="0.19685039370078741" top="2.6377952755905514" bottom="0.6692913385826772" header="0.51181102362204722" footer="0.51181102362204722"/>
  <pageSetup paperSize="9" scale="75" orientation="portrait" r:id="rId1"/>
  <headerFooter alignWithMargins="0">
    <oddHeader>&amp;C&amp;G</oddHeader>
    <oddFooter>&amp;C&amp;"+,Negrito"ADE Conjunto 20 lote 46 parte "A"- Àguas Claras  - Brasília/DF - CEP 71.989-300 - Telefone: (61) 3301-7219</oddFooter>
  </headerFooter>
  <legacyDrawingHF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EC345C479F40D459568D40C7912CD19" ma:contentTypeVersion="15" ma:contentTypeDescription="Create a new document." ma:contentTypeScope="" ma:versionID="8b82c681a7a7a8c2b46b6ec1314a2064">
  <xsd:schema xmlns:xsd="http://www.w3.org/2001/XMLSchema" xmlns:xs="http://www.w3.org/2001/XMLSchema" xmlns:p="http://schemas.microsoft.com/office/2006/metadata/properties" xmlns:ns3="ace4907f-4f99-49d7-a0dd-b38fa522543d" xmlns:ns4="02e6760c-289a-4e83-af00-6b6bba0bed46" targetNamespace="http://schemas.microsoft.com/office/2006/metadata/properties" ma:root="true" ma:fieldsID="f2bbb86ae0e91db73c5320fc3ee41af6" ns3:_="" ns4:_="">
    <xsd:import namespace="ace4907f-4f99-49d7-a0dd-b38fa522543d"/>
    <xsd:import namespace="02e6760c-289a-4e83-af00-6b6bba0bed46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4:SharedWithUsers" minOccurs="0"/>
                <xsd:element ref="ns4:SharedWithDetails" minOccurs="0"/>
                <xsd:element ref="ns4:SharingHintHash" minOccurs="0"/>
                <xsd:element ref="ns3:_activity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LengthInSeconds" minOccurs="0"/>
                <xsd:element ref="ns3:MediaServiceObjectDetectorVersions" minOccurs="0"/>
                <xsd:element ref="ns3:MediaServiceSystemTag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ce4907f-4f99-49d7-a0dd-b38fa522543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_activity" ma:index="13" nillable="true" ma:displayName="_activity" ma:hidden="true" ma:internalName="_activity">
      <xsd:simpleType>
        <xsd:restriction base="dms:Note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ystemTags" ma:index="21" nillable="true" ma:displayName="MediaServiceSystemTags" ma:hidden="true" ma:internalName="MediaServiceSystemTags" ma:readOnly="true">
      <xsd:simpleType>
        <xsd:restriction base="dms:Note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2e6760c-289a-4e83-af00-6b6bba0bed46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2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ace4907f-4f99-49d7-a0dd-b38fa522543d" xsi:nil="true"/>
  </documentManagement>
</p:properties>
</file>

<file path=customXml/item4.xml>��< ? x m l   v e r s i o n = " 1 . 0 "   e n c o d i n g = " u t f - 1 6 " ? > < D a t a M a s h u p   x m l n s = " h t t p : / / s c h e m a s . m i c r o s o f t . c o m / D a t a M a s h u p " > A A A A A E k E A A B Q S w M E F A A C A A g A 8 E Y j W Z 4 X i 0 m k A A A A 9 g A A A B I A H A B D b 2 5 m a W c v U G F j a 2 F n Z S 5 4 b W w g o h g A K K A U A A A A A A A A A A A A A A A A A A A A A A A A A A A A h Y + x D o I w G I R f h X S n L W U h 5 K c k u k p i N D G u T a n Q C I X Q Y n k 3 B x / J V x C j q J v j 3 X 2 X 3 N 2 v N 8 i n t g k u a r C 6 M x m K M E W B M r I r t a k y N L p T m K C c w 1 b I s 6 h U M M P G p p P V G a q d 6 1 N C v P f Y x 7 g b K s I o j c i x 2 O x l r V o R a m O d M F K h T 6 v 8 3 0 I c D q 8 x n O E o Z j h m C a Z A F h M K b b 4 A m / c + 0 x 8 T 1 m P j x k H x 3 o W r H Z B F A n l / 4 A 9 Q S w M E F A A C A A g A 8 E Y j W Q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P B G I 1 m f q C f z Q w E A A I c C A A A T A B w A R m 9 y b X V s Y X M v U 2 V j d G l v b j E u b S C i G A A o o B Q A A A A A A A A A A A A A A A A A A A A A A A A A A A B 1 k N 9 q w j A U x u 8 L f Y e Q 3 S h 0 Z X X / J 1 6 U 6 q D M b Q U 7 B r M i 0 Z 5 h M E 2 6 J J U 6 8 W L P t E f w x Z b p F B l t b g K / 7 + M 7 3 z k K p p o K j g a 7 3 2 v b l m 2 p G Z G Q o o g R T t m M e K i D G G j b Q u b d C 6 7 B g F 4 5 B e a + C j m f C D F v 3 F M G b v C r c a 0 a O L h L X h R I l f S J p E o R N 6 I S V P L M o S v p A t A p C p 9 6 U d I P H 6 P e m 5 8 E m + + c E p Q C 2 n x J I F v R e P o 0 y + G T j H 3 5 U d C F Q I P Q d 0 u m S t x 0 E C 8 Y c 5 C W B T S d X b N D 3 f F g B q B N x 2 3 X 1 T D U k H X w Q c b O A + V p B 2 9 d e L Q e d o k m o 7 + Q E x z T X C C f a Z A k F d i k x G R i d o s l 4 e p d y C w Q r M h 4 v M x B N f 6 N d F Y r v J P N E K S N B R G + X D t o j 1 t 7 r K H U R / y 8 h l 9 U x 1 z W 2 K 9 q + H V 1 z E 0 1 v q 1 J 8 c 7 q h J p t v d Y x X z d t i / L q K 7 d / A F B L A Q I t A B Q A A g A I A P B G I 1 m e F 4 t J p A A A A P Y A A A A S A A A A A A A A A A A A A A A A A A A A A A B D b 2 5 m a W c v U G F j a 2 F n Z S 5 4 b W x Q S w E C L Q A U A A I A C A D w R i N Z D 8 r p q 6 Q A A A D p A A A A E w A A A A A A A A A A A A A A A A D w A A A A W 0 N v b n R l b n R f V H l w Z X N d L n h t b F B L A Q I t A B Q A A g A I A P B G I 1 m f q C f z Q w E A A I c C A A A T A A A A A A A A A A A A A A A A A O E B A A B G b 3 J t d W x h c y 9 T Z W N 0 a W 9 u M S 5 t U E s F B g A A A A A D A A M A w g A A A H E D A A A A A B A B A A D v u 7 8 8 P 3 h t b C B 2 Z X J z a W 9 u P S I x L j A i I G V u Y 2 9 k a W 5 n P S J 1 d G Y t O C I / P j x Q Z X J t a X N z a W 9 u T G l z d C B 4 b W x u c z p 4 c 2 k 9 I m h 0 d H A 6 L y 9 3 d 3 c u d z M u b 3 J n L z I w M D E v W E 1 M U 2 N o Z W 1 h L W l u c 3 R h b m N l I i B 4 b W x u c z p 4 c 2 Q 9 I m h 0 d H A 6 L y 9 3 d 3 c u d z M u b 3 J n L z I w M D E v W E 1 M U 2 N o Z W 1 h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g 8 P A A A A A A A A 7 Q 4 A A O + 7 v z w / e G 1 s I H Z l c n N p b 2 4 9 I j E u M C I g Z W 5 j b 2 R p b m c 9 I n V 0 Z i 0 4 I j 8 + P E x v Y 2 F s U G F j a 2 F n Z U 1 l d G F k Y X R h R m l s Z S B 4 b W x u c z p 4 c 2 k 9 I m h 0 d H A 6 L y 9 3 d 3 c u d z M u b 3 J n L z I w M D E v W E 1 M U 2 N o Z W 1 h L W l u c 3 R h b m N l I i B 4 b W x u c z p 4 c 2 Q 9 I m h 0 d H A 6 L y 9 3 d 3 c u d z M u b 3 J n L z I w M D E v W E 1 M U 2 N o Z W 1 h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E l 0 Z W 0 + P E l 0 Z W 1 M b 2 N h d G l v b j 4 8 S X R l b V R 5 c G U + R m 9 y b X V s Y T w v S X R l b V R 5 c G U + P E l 0 Z W 1 Q Y X R o P l N l Y 3 R p b 2 4 x L 1 B s Y W 5 p b G h h M T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G a W x s Z W R D b 2 1 w b G V 0 Z V J l c 3 V s d F R v V 2 9 y a 3 N o Z W V 0 I i B W Y W x 1 Z T 0 i b D E i I C 8 + P E V u d H J 5 I F R 5 c G U 9 I k Z p b G x D b 3 V u d C I g V m F s d W U 9 I m w z M y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N C 0 w O S 0 w M 1 Q x M T o 1 N T o z M i 4 z M z k w M D Q x W i I g L z 4 8 R W 5 0 c n k g V H l w Z T 0 i R m l s b E N v b H V t b l R 5 c G V z I i B W Y W x 1 Z T 0 i c 0 F B W U d B Q V l H Q U F B R 0 J n Q U E i I C 8 + P E V u d H J 5 I F R 5 c G U 9 I k Z p b G x D b 2 x 1 b W 5 O Y W 1 l c y I g V m F s d W U 9 I n N b J n F 1 b 3 Q 7 Q 2 9 s d W 1 u M S Z x d W 9 0 O y w m c X V v d D t D b 2 x 1 b W 4 y J n F 1 b 3 Q 7 L C Z x d W 9 0 O 0 N v b H V t b j M m c X V v d D s s J n F 1 b 3 Q 7 Q 2 9 s d W 1 u N C Z x d W 9 0 O y w m c X V v d D t D b 2 x 1 b W 4 1 J n F 1 b 3 Q 7 L C Z x d W 9 0 O 0 N v b H V t b j Y m c X V v d D s s J n F 1 b 3 Q 7 Q 2 9 s d W 1 u N y Z x d W 9 0 O y w m c X V v d D t D b 2 x 1 b W 4 4 J n F 1 b 3 Q 7 L C Z x d W 9 0 O 0 N v b H V t b j k m c X V v d D s s J n F 1 b 3 Q 7 Q 2 9 s d W 1 u M T A m c X V v d D s s J n F 1 b 3 Q 7 Q 2 9 s d W 1 u M T E m c X V v d D s s J n F 1 b 3 Q 7 Q 2 9 s d W 1 u M T I m c X V v d D t d I i A v P j x F b n R y e S B U e X B l P S J G a W x s U 3 R h d H V z I i B W Y W x 1 Z T 0 i c 0 N v b X B s Z X R l I i A v P j x F b n R y e S B U e X B l P S J B Z G R l Z F R v R G F 0 Y U 1 v Z G V s I i B W Y W x 1 Z T 0 i b D A i I C 8 + P E V u d H J 5 I F R 5 c G U 9 I l F 1 Z X J 5 S U Q i I F Z h b H V l P S J z N T R m Y z A 1 M z U t Z j A 4 O S 0 0 Y j g x L W E 5 Z j I t Z T V m Y W M y N z B m M T l m I i A v P j x F b n R y e S B U e X B l P S J S Z W x h d G l v b n N o a X B J b m Z v Q 2 9 u d G F p b m V y I i B W Y W x 1 Z T 0 i c 3 s m c X V v d D t j b 2 x 1 b W 5 D b 3 V u d C Z x d W 9 0 O z o x M i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U G x h b m l s a G E x L 0 F 1 d G 9 S Z W 1 v d m V k Q 2 9 s d W 1 u c z E u e 0 N v b H V t b j E s M H 0 m c X V v d D s s J n F 1 b 3 Q 7 U 2 V j d G l v b j E v U G x h b m l s a G E x L 0 F 1 d G 9 S Z W 1 v d m V k Q 2 9 s d W 1 u c z E u e 0 N v b H V t b j I s M X 0 m c X V v d D s s J n F 1 b 3 Q 7 U 2 V j d G l v b j E v U G x h b m l s a G E x L 0 F 1 d G 9 S Z W 1 v d m V k Q 2 9 s d W 1 u c z E u e 0 N v b H V t b j M s M n 0 m c X V v d D s s J n F 1 b 3 Q 7 U 2 V j d G l v b j E v U G x h b m l s a G E x L 0 F 1 d G 9 S Z W 1 v d m V k Q 2 9 s d W 1 u c z E u e 0 N v b H V t b j Q s M 3 0 m c X V v d D s s J n F 1 b 3 Q 7 U 2 V j d G l v b j E v U G x h b m l s a G E x L 0 F 1 d G 9 S Z W 1 v d m V k Q 2 9 s d W 1 u c z E u e 0 N v b H V t b j U s N H 0 m c X V v d D s s J n F 1 b 3 Q 7 U 2 V j d G l v b j E v U G x h b m l s a G E x L 0 F 1 d G 9 S Z W 1 v d m V k Q 2 9 s d W 1 u c z E u e 0 N v b H V t b j Y s N X 0 m c X V v d D s s J n F 1 b 3 Q 7 U 2 V j d G l v b j E v U G x h b m l s a G E x L 0 F 1 d G 9 S Z W 1 v d m V k Q 2 9 s d W 1 u c z E u e 0 N v b H V t b j c s N n 0 m c X V v d D s s J n F 1 b 3 Q 7 U 2 V j d G l v b j E v U G x h b m l s a G E x L 0 F 1 d G 9 S Z W 1 v d m V k Q 2 9 s d W 1 u c z E u e 0 N v b H V t b j g s N 3 0 m c X V v d D s s J n F 1 b 3 Q 7 U 2 V j d G l v b j E v U G x h b m l s a G E x L 0 F 1 d G 9 S Z W 1 v d m V k Q 2 9 s d W 1 u c z E u e 0 N v b H V t b j k s O H 0 m c X V v d D s s J n F 1 b 3 Q 7 U 2 V j d G l v b j E v U G x h b m l s a G E x L 0 F 1 d G 9 S Z W 1 v d m V k Q 2 9 s d W 1 u c z E u e 0 N v b H V t b j E w L D l 9 J n F 1 b 3 Q 7 L C Z x d W 9 0 O 1 N l Y 3 R p b 2 4 x L 1 B s Y W 5 p b G h h M S 9 B d X R v U m V t b 3 Z l Z E N v b H V t b n M x L n t D b 2 x 1 b W 4 x M S w x M H 0 m c X V v d D s s J n F 1 b 3 Q 7 U 2 V j d G l v b j E v U G x h b m l s a G E x L 0 F 1 d G 9 S Z W 1 v d m V k Q 2 9 s d W 1 u c z E u e 0 N v b H V t b j E y L D E x f S Z x d W 9 0 O 1 0 s J n F 1 b 3 Q 7 Q 2 9 s d W 1 u Q 2 9 1 b n Q m c X V v d D s 6 M T I s J n F 1 b 3 Q 7 S 2 V 5 Q 2 9 s d W 1 u T m F t Z X M m c X V v d D s 6 W 1 0 s J n F 1 b 3 Q 7 Q 2 9 s d W 1 u S W R l b n R p d G l l c y Z x d W 9 0 O z p b J n F 1 b 3 Q 7 U 2 V j d G l v b j E v U G x h b m l s a G E x L 0 F 1 d G 9 S Z W 1 v d m V k Q 2 9 s d W 1 u c z E u e 0 N v b H V t b j E s M H 0 m c X V v d D s s J n F 1 b 3 Q 7 U 2 V j d G l v b j E v U G x h b m l s a G E x L 0 F 1 d G 9 S Z W 1 v d m V k Q 2 9 s d W 1 u c z E u e 0 N v b H V t b j I s M X 0 m c X V v d D s s J n F 1 b 3 Q 7 U 2 V j d G l v b j E v U G x h b m l s a G E x L 0 F 1 d G 9 S Z W 1 v d m V k Q 2 9 s d W 1 u c z E u e 0 N v b H V t b j M s M n 0 m c X V v d D s s J n F 1 b 3 Q 7 U 2 V j d G l v b j E v U G x h b m l s a G E x L 0 F 1 d G 9 S Z W 1 v d m V k Q 2 9 s d W 1 u c z E u e 0 N v b H V t b j Q s M 3 0 m c X V v d D s s J n F 1 b 3 Q 7 U 2 V j d G l v b j E v U G x h b m l s a G E x L 0 F 1 d G 9 S Z W 1 v d m V k Q 2 9 s d W 1 u c z E u e 0 N v b H V t b j U s N H 0 m c X V v d D s s J n F 1 b 3 Q 7 U 2 V j d G l v b j E v U G x h b m l s a G E x L 0 F 1 d G 9 S Z W 1 v d m V k Q 2 9 s d W 1 u c z E u e 0 N v b H V t b j Y s N X 0 m c X V v d D s s J n F 1 b 3 Q 7 U 2 V j d G l v b j E v U G x h b m l s a G E x L 0 F 1 d G 9 S Z W 1 v d m V k Q 2 9 s d W 1 u c z E u e 0 N v b H V t b j c s N n 0 m c X V v d D s s J n F 1 b 3 Q 7 U 2 V j d G l v b j E v U G x h b m l s a G E x L 0 F 1 d G 9 S Z W 1 v d m V k Q 2 9 s d W 1 u c z E u e 0 N v b H V t b j g s N 3 0 m c X V v d D s s J n F 1 b 3 Q 7 U 2 V j d G l v b j E v U G x h b m l s a G E x L 0 F 1 d G 9 S Z W 1 v d m V k Q 2 9 s d W 1 u c z E u e 0 N v b H V t b j k s O H 0 m c X V v d D s s J n F 1 b 3 Q 7 U 2 V j d G l v b j E v U G x h b m l s a G E x L 0 F 1 d G 9 S Z W 1 v d m V k Q 2 9 s d W 1 u c z E u e 0 N v b H V t b j E w L D l 9 J n F 1 b 3 Q 7 L C Z x d W 9 0 O 1 N l Y 3 R p b 2 4 x L 1 B s Y W 5 p b G h h M S 9 B d X R v U m V t b 3 Z l Z E N v b H V t b n M x L n t D b 2 x 1 b W 4 x M S w x M H 0 m c X V v d D s s J n F 1 b 3 Q 7 U 2 V j d G l v b j E v U G x h b m l s a G E x L 0 F 1 d G 9 S Z W 1 v d m V k Q 2 9 s d W 1 u c z E u e 0 N v b H V t b j E y L D E x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U G x h b m l s a G E x L 0 Z v b n R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G x h b m l s a G E x L 1 B s Y W 5 p b G h h M V 9 T a G V l d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s Y W 5 p b G h h M S 9 U a X B v J T I w Q W x 0 Z X J h Z G 8 8 L 0 l 0 Z W 1 Q Y X R o P j w v S X R l b U x v Y 2 F 0 a W 9 u P j x T d G F i b G V F b n R y a W V z I C 8 + P C 9 J d G V t P j w v S X R l b X M + P C 9 M b 2 N h b F B h Y 2 t h Z 2 V N Z X R h Z G F 0 Y U Z p b G U + F g A A A F B L B Q Y A A A A A A A A A A A A A A A A A A A A A A A D a A A A A A Q A A A N C M n d 8 B F d E R j H o A w E / C l + s B A A A A 3 j o W 6 Y M w F 0 + S u q D U 0 r n N O Q A A A A A C A A A A A A A D Z g A A w A A A A B A A A A C 1 4 o m T q L / g l Z a T C t 1 p E W 3 3 A A A A A A S A A A C g A A A A E A A A A L E v E + 9 8 M c m W B B X + 8 7 W f G F p Q A A A A b Z D q y R h B X C U 2 / i H n d o S Q / L o 8 t 0 C v p x O n s k i w y n p V 9 u p s H 7 j f U / e r L u o n s V i 7 1 p E u G 3 B Y j v U h a D Y M Z 8 U h L F H + B A R / P J Y 0 t o Y T Y n x 8 w + 4 k U 8 Y U A A A A I M m X 7 5 n I k / / h D s w D G K G i g 6 D u 9 1 0 = < / D a t a M a s h u p > 
</file>

<file path=customXml/itemProps1.xml><?xml version="1.0" encoding="utf-8"?>
<ds:datastoreItem xmlns:ds="http://schemas.openxmlformats.org/officeDocument/2006/customXml" ds:itemID="{16040049-3460-4853-8324-83CACE862923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F071242C-5650-46DE-9CDE-A9DCDB00324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ce4907f-4f99-49d7-a0dd-b38fa522543d"/>
    <ds:schemaRef ds:uri="02e6760c-289a-4e83-af00-6b6bba0bed4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0C79B388-FA22-4350-9FF0-8FBCE36D05DE}">
  <ds:schemaRefs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schemas.microsoft.com/office/2006/metadata/properties"/>
    <ds:schemaRef ds:uri="02e6760c-289a-4e83-af00-6b6bba0bed46"/>
    <ds:schemaRef ds:uri="http://purl.org/dc/terms/"/>
    <ds:schemaRef ds:uri="http://schemas.microsoft.com/office/infopath/2007/PartnerControls"/>
    <ds:schemaRef ds:uri="ace4907f-4f99-49d7-a0dd-b38fa522543d"/>
    <ds:schemaRef ds:uri="http://www.w3.org/XML/1998/namespace"/>
    <ds:schemaRef ds:uri="http://purl.org/dc/dcmitype/"/>
  </ds:schemaRefs>
</ds:datastoreItem>
</file>

<file path=customXml/itemProps4.xml><?xml version="1.0" encoding="utf-8"?>
<ds:datastoreItem xmlns:ds="http://schemas.openxmlformats.org/officeDocument/2006/customXml" ds:itemID="{6C0B3F14-4471-4F71-99D0-5AFF2582F3B1}">
  <ds:schemaRefs>
    <ds:schemaRef ds:uri="http://schemas.microsoft.com/DataMashup"/>
  </ds:schemaRefs>
</ds:datastoreItem>
</file>

<file path=docMetadata/LabelInfo.xml><?xml version="1.0" encoding="utf-8"?>
<clbl:labelList xmlns:clbl="http://schemas.microsoft.com/office/2020/mipLabelMetadata">
  <clbl:label id="{26f73897-c8ac-4b1e-978f-ea4c077434bf}" enabled="0" method="" siteId="{26f73897-c8ac-4b1e-978f-ea4c077434bf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6</vt:i4>
      </vt:variant>
    </vt:vector>
  </HeadingPairs>
  <TitlesOfParts>
    <vt:vector size="6" baseType="lpstr">
      <vt:lpstr>1 - Vigilante armado DIURNO</vt:lpstr>
      <vt:lpstr>2 - Vigilante armado NOTURNO</vt:lpstr>
      <vt:lpstr>3 - Vigilante Supervisor</vt:lpstr>
      <vt:lpstr>Estimativas_Uniforme</vt:lpstr>
      <vt:lpstr>Equipamentos e Materiais</vt:lpstr>
      <vt:lpstr>Resumo_Proposta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Larissa Pires Bianchi</dc:creator>
  <cp:keywords/>
  <dc:description/>
  <cp:lastModifiedBy>Alan de Souza Suedde</cp:lastModifiedBy>
  <cp:revision/>
  <dcterms:created xsi:type="dcterms:W3CDTF">2023-03-27T19:15:59Z</dcterms:created>
  <dcterms:modified xsi:type="dcterms:W3CDTF">2025-07-21T16:33:29Z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0x0101005EC345C479F40D459568D40C7912CD19</vt:lpwstr>
  </property>
</Properties>
</file>